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1\4 trimestre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4" i="4" l="1"/>
  <c r="H14" i="4" s="1"/>
  <c r="G53" i="4" l="1"/>
  <c r="F53" i="4"/>
  <c r="E53" i="4"/>
  <c r="D53" i="4"/>
  <c r="H49" i="4"/>
  <c r="H45" i="4"/>
  <c r="H43" i="4"/>
  <c r="H41" i="4"/>
  <c r="H39" i="4"/>
  <c r="H53" i="4" s="1"/>
  <c r="E51" i="4"/>
  <c r="H51" i="4" s="1"/>
  <c r="E49" i="4"/>
  <c r="E47" i="4"/>
  <c r="H47" i="4" s="1"/>
  <c r="E45" i="4"/>
  <c r="E43" i="4"/>
  <c r="E41" i="4"/>
  <c r="E39" i="4"/>
  <c r="C53" i="4"/>
  <c r="G31" i="4"/>
  <c r="F31" i="4"/>
  <c r="H28" i="4"/>
  <c r="H27" i="4"/>
  <c r="H26" i="4"/>
  <c r="E29" i="4"/>
  <c r="H29" i="4" s="1"/>
  <c r="H31" i="4" s="1"/>
  <c r="E28" i="4"/>
  <c r="E27" i="4"/>
  <c r="E26" i="4"/>
  <c r="D31" i="4"/>
  <c r="C31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7" i="4"/>
  <c r="F17" i="4"/>
  <c r="D17" i="4"/>
  <c r="C17" i="4"/>
  <c r="E31" i="4" l="1"/>
  <c r="H17" i="4"/>
  <c r="E17" i="4"/>
  <c r="H40" i="5" l="1"/>
  <c r="H39" i="5"/>
  <c r="H38" i="5"/>
  <c r="H37" i="5"/>
  <c r="H30" i="5"/>
  <c r="H29" i="5"/>
  <c r="H28" i="5"/>
  <c r="H27" i="5"/>
  <c r="H20" i="5"/>
  <c r="H19" i="5"/>
  <c r="H10" i="5"/>
  <c r="H9" i="5"/>
  <c r="H8" i="5"/>
  <c r="H7" i="5"/>
  <c r="E40" i="5"/>
  <c r="E39" i="5"/>
  <c r="E38" i="5"/>
  <c r="E36" i="5" s="1"/>
  <c r="E37" i="5"/>
  <c r="E34" i="5"/>
  <c r="H34" i="5" s="1"/>
  <c r="E33" i="5"/>
  <c r="H33" i="5" s="1"/>
  <c r="E32" i="5"/>
  <c r="H32" i="5" s="1"/>
  <c r="E31" i="5"/>
  <c r="H31" i="5" s="1"/>
  <c r="E30" i="5"/>
  <c r="E29" i="5"/>
  <c r="E28" i="5"/>
  <c r="E27" i="5"/>
  <c r="E26" i="5"/>
  <c r="H26" i="5" s="1"/>
  <c r="E23" i="5"/>
  <c r="H23" i="5" s="1"/>
  <c r="E22" i="5"/>
  <c r="H22" i="5" s="1"/>
  <c r="E21" i="5"/>
  <c r="H21" i="5" s="1"/>
  <c r="E20" i="5"/>
  <c r="E19" i="5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4" i="6"/>
  <c r="H71" i="6"/>
  <c r="H67" i="6"/>
  <c r="H66" i="6"/>
  <c r="H63" i="6"/>
  <c r="H60" i="6"/>
  <c r="H59" i="6"/>
  <c r="H58" i="6"/>
  <c r="H55" i="6"/>
  <c r="H52" i="6"/>
  <c r="H51" i="6"/>
  <c r="H50" i="6"/>
  <c r="H47" i="6"/>
  <c r="H44" i="6"/>
  <c r="H42" i="6"/>
  <c r="H39" i="6"/>
  <c r="H36" i="6"/>
  <c r="H35" i="6"/>
  <c r="H34" i="6"/>
  <c r="H20" i="6"/>
  <c r="H12" i="6"/>
  <c r="H11" i="6"/>
  <c r="E76" i="6"/>
  <c r="E75" i="6"/>
  <c r="E74" i="6"/>
  <c r="E73" i="6"/>
  <c r="H73" i="6" s="1"/>
  <c r="E72" i="6"/>
  <c r="H72" i="6" s="1"/>
  <c r="E71" i="6"/>
  <c r="E70" i="6"/>
  <c r="H70" i="6" s="1"/>
  <c r="E68" i="6"/>
  <c r="H68" i="6" s="1"/>
  <c r="E67" i="6"/>
  <c r="E66" i="6"/>
  <c r="E64" i="6"/>
  <c r="H64" i="6" s="1"/>
  <c r="E63" i="6"/>
  <c r="E62" i="6"/>
  <c r="H62" i="6" s="1"/>
  <c r="E61" i="6"/>
  <c r="H61" i="6" s="1"/>
  <c r="E60" i="6"/>
  <c r="E59" i="6"/>
  <c r="E58" i="6"/>
  <c r="E56" i="6"/>
  <c r="H56" i="6" s="1"/>
  <c r="E55" i="6"/>
  <c r="E54" i="6"/>
  <c r="H54" i="6" s="1"/>
  <c r="E52" i="6"/>
  <c r="E51" i="6"/>
  <c r="E50" i="6"/>
  <c r="E49" i="6"/>
  <c r="H49" i="6" s="1"/>
  <c r="E48" i="6"/>
  <c r="H48" i="6" s="1"/>
  <c r="E47" i="6"/>
  <c r="E46" i="6"/>
  <c r="H46" i="6" s="1"/>
  <c r="E45" i="6"/>
  <c r="H45" i="6" s="1"/>
  <c r="E44" i="6"/>
  <c r="E42" i="6"/>
  <c r="E41" i="6"/>
  <c r="H41" i="6" s="1"/>
  <c r="E40" i="6"/>
  <c r="H40" i="6" s="1"/>
  <c r="E39" i="6"/>
  <c r="E38" i="6"/>
  <c r="H38" i="6" s="1"/>
  <c r="E37" i="6"/>
  <c r="H37" i="6" s="1"/>
  <c r="E36" i="6"/>
  <c r="E35" i="6"/>
  <c r="E34" i="6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C57" i="6"/>
  <c r="C53" i="6"/>
  <c r="C43" i="6"/>
  <c r="C33" i="6"/>
  <c r="C23" i="6"/>
  <c r="C13" i="6"/>
  <c r="C5" i="6"/>
  <c r="C42" i="5" l="1"/>
  <c r="E65" i="6"/>
  <c r="H65" i="6" s="1"/>
  <c r="E57" i="6"/>
  <c r="H57" i="6" s="1"/>
  <c r="E53" i="6"/>
  <c r="H53" i="6" s="1"/>
  <c r="E43" i="6"/>
  <c r="H43" i="6" s="1"/>
  <c r="E23" i="6"/>
  <c r="H23" i="6" s="1"/>
  <c r="E13" i="6"/>
  <c r="H13" i="6" s="1"/>
  <c r="C77" i="6"/>
  <c r="E6" i="5"/>
  <c r="E5" i="6"/>
  <c r="E16" i="8"/>
  <c r="D42" i="5"/>
  <c r="G42" i="5"/>
  <c r="F77" i="6"/>
  <c r="G77" i="6"/>
  <c r="H13" i="5"/>
  <c r="H6" i="5" s="1"/>
  <c r="F42" i="5"/>
  <c r="H36" i="5"/>
  <c r="H25" i="5"/>
  <c r="D77" i="6"/>
  <c r="H16" i="5"/>
  <c r="E25" i="5"/>
  <c r="E16" i="5"/>
  <c r="H16" i="8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<sst xmlns="http://schemas.openxmlformats.org/spreadsheetml/2006/main" count="216" uniqueCount="146">
  <si>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</si>
  <si>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</si>
  <si>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</si>
  <si>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</si>
  <si>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</si>
  <si>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</si>
  <si>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</si>
  <si>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</si>
  <si>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</si>
  <si>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</si>
  <si>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</si>
  <si>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</si>
  <si>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</si>
  <si>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</si>
  <si>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</si>
  <si>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</si>
  <si>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</si>
  <si>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</si>
  <si>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</si>
  <si>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</si>
  <si>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</si>
  <si>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</si>
  <si>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</si>
  <si>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</si>
  <si>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</si>
  <si>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</si>
  <si>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</si>
  <si>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</si>
  <si>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</si>
  <si>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</si>
  <si>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</si>
  <si>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</si>
  <si>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</si>
  <si>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</si>
  <si>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</si>
  <si>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</si>
  <si>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</si>
  <si>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</si>
  <si>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</si>
  <si>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</si>
  <si>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</si>
  <si>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</si>
  <si>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</si>
  <si>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</si>
  <si>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</si>
  <si>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</si>
  <si>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</si>
  <si>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</si>
  <si>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</si>
  <si>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</si>
  <si>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</si>
  <si>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</si>
  <si>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</si>
  <si>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</si>
  <si>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</si>
  <si>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</si>
  <si>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</si>
  <si>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</si>
  <si>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</si>
  <si>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</si>
  <si>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</si>
  <si>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</si>
  <si>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</si>
  <si>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</si>
  <si>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</si>
  <si>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</si>
  <si>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</si>
  <si>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</si>
  <si>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</si>
  <si>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</si>
  <si>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</si>
  <si>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</si>
  <si>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</si>
  <si>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</si>
  <si>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</si>
  <si>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</si>
  <si>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</si>
  <si>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</si>
  <si>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</si>
  <si>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</si>
  <si>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</si>
  <si>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</si>
  <si>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</si>
  <si>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</si>
  <si>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</si>
  <si>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</si>
  <si>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</si>
  <si>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</si>
  <si>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</si>
  <si>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</si>
  <si>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</si>
  <si>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</si>
  <si>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</si>
  <si>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</si>
  <si>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</si>
  <si>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</si>
  <si>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</si>
  <si>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</si>
  <si>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</si>
  <si>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</si>
  <si>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</si>
  <si>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</si>
  <si>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</si>
  <si>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</si>
  <si>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</si>
  <si>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</si>
  <si>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</si>
  <si>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</si>
  <si>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</si>
  <si>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</si>
  <si>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</si>
  <si>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</si>
  <si>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</si>
  <si>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</si>
  <si>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</si>
  <si>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</si>
  <si>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</si>
  <si>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</si>
  <si>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</si>
  <si>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</si>
  <si>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</si>
  <si>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</si>
  <si>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</si>
  <si>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</si>
  <si>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</si>
  <si>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</si>
  <si>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</si>
  <si>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</si>
  <si>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Municipal de Agua Potable y Alcantarillado de Jaral del Progreso, Gto.
Estado Analítico del Ejercicio del Presupuesto de Egresos
Clasificación por Objeto del Gasto(Capítulo y Concepto)
Del 1 de Enero AL 31 DE DICIEMBRE DEL 2021</t>
  </si>
  <si>
    <t>Sistema Municipal de Agua Potable y Alcantarillado de Jaral del Progreso, Gto.
Estado Analítico del Ejercicio del Presupuesto de Egresos
Clasificación Ecónomica (Por Tipo de Gasto)
Del 1 de Enero AL 31 DE DICIEMBRE DEL 2021</t>
  </si>
  <si>
    <t>Consejo de Admon y Dirección General</t>
  </si>
  <si>
    <t>Administración</t>
  </si>
  <si>
    <t>Comercialización</t>
  </si>
  <si>
    <t>Operación y Mantenimiento</t>
  </si>
  <si>
    <t>Calidad del Agua</t>
  </si>
  <si>
    <t>Comunicación y Cultura del Agua</t>
  </si>
  <si>
    <t>Obra Publica</t>
  </si>
  <si>
    <t>Derechos de Extracción y Otros</t>
  </si>
  <si>
    <t>Sistema Municipal de Agua Potable y Alcantarillado de Jaral del Progreso, Gto.
Estado Analítico del Ejercicio del Presupuesto de Egresos
Clasificación Administrativa
Del 1 de Enero AL 31 DE DICIEMBRE DEL 2021</t>
  </si>
  <si>
    <t>Gobierno (Federal/Estatal/Municipal) de Sistema Municipal de Agua Potable y Alcantarillado de Jaral del Progreso, Gto.
Estado Analítico del Ejercicio del Presupuesto de Egresos
Clasificación Administrativa
Del 1 de Enero AL 31 DE DICIEMBRE DEL 2021</t>
  </si>
  <si>
    <t>Sector Paraestatal del Gobierno (Federal/Estatal/Municipal) de Sistema Municipal de Agua Potable y Alcantarillado de Jaral del Progreso, Gto.
Estado Analítico del Ejercicio del Presupuesto de Egresos
Clasificación Administrativa
Del 1 de Enero AL 31 DE DICIEMBRE DEL 2021</t>
  </si>
  <si>
    <t>Sistema Municipal de Agua Potable y Alcantarillado de Jaral del Progreso, Gto.
Estado Análitico del Ejercicio del Presupuesto de Egresos
Clasificación Funcional (Finalidad y Función)
Del 1 de Enero AL 31 DE DICIEMBRE DEL 2021</t>
  </si>
  <si>
    <t>C.RAMON VARGAS RUIZ</t>
  </si>
  <si>
    <t>LAE. GERARDO GARCIA MAGAÑA</t>
  </si>
  <si>
    <t>DIRECTOR GENERAL</t>
  </si>
  <si>
    <t>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</si>
</sst>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topLeftCell="A52" workbookViewId="0">
      <selection activeCell="B81" sqref="B81:G8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10231069</v>
      </c>
      <c r="D5" s="14">
        <f>SUM(D6:D12)</f>
        <v>917652</v>
      </c>
      <c r="E5" s="14">
        <f>C5+D5</f>
        <v>11148721</v>
      </c>
      <c r="F5" s="14">
        <f>SUM(F6:F12)</f>
        <v>9735285.2699999996</v>
      </c>
      <c r="G5" s="14">
        <f>SUM(G6:G12)</f>
        <v>9735285.2699999996</v>
      </c>
      <c r="H5" s="14">
        <f>E5-F5</f>
        <v>1413435.7300000004</v>
      </c>
    </row>
    <row r="6" spans="1:8" x14ac:dyDescent="0.2">
      <c r="A6" s="49">
        <v>1100</v>
      </c>
      <c r="B6" s="11" t="s">
        <v>70</v>
      </c>
      <c r="C6" s="15">
        <v>5767230</v>
      </c>
      <c r="D6" s="15">
        <v>0</v>
      </c>
      <c r="E6" s="15">
        <f t="shared" ref="E6:E69" si="0">C6+D6</f>
        <v>5767230</v>
      </c>
      <c r="F6" s="15">
        <v>5283490</v>
      </c>
      <c r="G6" s="15">
        <v>5283490</v>
      </c>
      <c r="H6" s="15">
        <f t="shared" ref="H6:H69" si="1">E6-F6</f>
        <v>483740</v>
      </c>
    </row>
    <row r="7" spans="1:8" x14ac:dyDescent="0.2">
      <c r="A7" s="49">
        <v>1200</v>
      </c>
      <c r="B7" s="11" t="s">
        <v>71</v>
      </c>
      <c r="C7" s="15">
        <v>949794</v>
      </c>
      <c r="D7" s="15">
        <v>35000</v>
      </c>
      <c r="E7" s="15">
        <f t="shared" si="0"/>
        <v>984794</v>
      </c>
      <c r="F7" s="15">
        <v>674929.24</v>
      </c>
      <c r="G7" s="15">
        <v>674929.24</v>
      </c>
      <c r="H7" s="15">
        <f t="shared" si="1"/>
        <v>309864.76</v>
      </c>
    </row>
    <row r="8" spans="1:8" x14ac:dyDescent="0.2">
      <c r="A8" s="49">
        <v>1300</v>
      </c>
      <c r="B8" s="11" t="s">
        <v>72</v>
      </c>
      <c r="C8" s="15">
        <v>1175578</v>
      </c>
      <c r="D8" s="15">
        <v>446388</v>
      </c>
      <c r="E8" s="15">
        <f t="shared" si="0"/>
        <v>1621966</v>
      </c>
      <c r="F8" s="15">
        <v>1282575.67</v>
      </c>
      <c r="G8" s="15">
        <v>1282575.67</v>
      </c>
      <c r="H8" s="15">
        <f t="shared" si="1"/>
        <v>339390.33000000007</v>
      </c>
    </row>
    <row r="9" spans="1:8" x14ac:dyDescent="0.2">
      <c r="A9" s="49">
        <v>1400</v>
      </c>
      <c r="B9" s="11" t="s">
        <v>35</v>
      </c>
      <c r="C9" s="15">
        <v>1204000</v>
      </c>
      <c r="D9" s="15">
        <v>0</v>
      </c>
      <c r="E9" s="15">
        <f t="shared" si="0"/>
        <v>1204000</v>
      </c>
      <c r="F9" s="15">
        <v>1110865.93</v>
      </c>
      <c r="G9" s="15">
        <v>1110865.93</v>
      </c>
      <c r="H9" s="15">
        <f t="shared" si="1"/>
        <v>93134.070000000065</v>
      </c>
    </row>
    <row r="10" spans="1:8" x14ac:dyDescent="0.2">
      <c r="A10" s="49">
        <v>1500</v>
      </c>
      <c r="B10" s="11" t="s">
        <v>73</v>
      </c>
      <c r="C10" s="15">
        <v>1134467</v>
      </c>
      <c r="D10" s="15">
        <v>436264</v>
      </c>
      <c r="E10" s="15">
        <f t="shared" si="0"/>
        <v>1570731</v>
      </c>
      <c r="F10" s="15">
        <v>1383424.43</v>
      </c>
      <c r="G10" s="15">
        <v>1383424.43</v>
      </c>
      <c r="H10" s="15">
        <f t="shared" si="1"/>
        <v>187306.57000000007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1956002</v>
      </c>
      <c r="D13" s="15">
        <f>SUM(D14:D22)</f>
        <v>350000</v>
      </c>
      <c r="E13" s="15">
        <f t="shared" si="0"/>
        <v>2306002</v>
      </c>
      <c r="F13" s="15">
        <f>SUM(F14:F22)</f>
        <v>1930217.69</v>
      </c>
      <c r="G13" s="15">
        <f>SUM(G14:G22)</f>
        <v>1930217.69</v>
      </c>
      <c r="H13" s="15">
        <f t="shared" si="1"/>
        <v>375784.31000000006</v>
      </c>
    </row>
    <row r="14" spans="1:8" x14ac:dyDescent="0.2">
      <c r="A14" s="49">
        <v>2100</v>
      </c>
      <c r="B14" s="11" t="s">
        <v>75</v>
      </c>
      <c r="C14" s="15">
        <v>113000</v>
      </c>
      <c r="D14" s="15">
        <v>0</v>
      </c>
      <c r="E14" s="15">
        <f t="shared" si="0"/>
        <v>113000</v>
      </c>
      <c r="F14" s="15">
        <v>86756.19</v>
      </c>
      <c r="G14" s="15">
        <v>86756.19</v>
      </c>
      <c r="H14" s="15">
        <f t="shared" si="1"/>
        <v>26243.809999999998</v>
      </c>
    </row>
    <row r="15" spans="1:8" x14ac:dyDescent="0.2">
      <c r="A15" s="49">
        <v>2200</v>
      </c>
      <c r="B15" s="11" t="s">
        <v>76</v>
      </c>
      <c r="C15" s="15">
        <v>27500</v>
      </c>
      <c r="D15" s="15">
        <v>0</v>
      </c>
      <c r="E15" s="15">
        <f t="shared" si="0"/>
        <v>27500</v>
      </c>
      <c r="F15" s="15">
        <v>4259.34</v>
      </c>
      <c r="G15" s="15">
        <v>4259.34</v>
      </c>
      <c r="H15" s="15">
        <f t="shared" si="1"/>
        <v>23240.66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609001</v>
      </c>
      <c r="D17" s="15">
        <v>0</v>
      </c>
      <c r="E17" s="15">
        <f t="shared" si="0"/>
        <v>609001</v>
      </c>
      <c r="F17" s="15">
        <v>492370.12</v>
      </c>
      <c r="G17" s="15">
        <v>492370.12</v>
      </c>
      <c r="H17" s="15">
        <f t="shared" si="1"/>
        <v>116630.88</v>
      </c>
    </row>
    <row r="18" spans="1:8" x14ac:dyDescent="0.2">
      <c r="A18" s="49">
        <v>2500</v>
      </c>
      <c r="B18" s="11" t="s">
        <v>79</v>
      </c>
      <c r="C18" s="15">
        <v>501000</v>
      </c>
      <c r="D18" s="15">
        <v>220000</v>
      </c>
      <c r="E18" s="15">
        <f t="shared" si="0"/>
        <v>721000</v>
      </c>
      <c r="F18" s="15">
        <v>688238</v>
      </c>
      <c r="G18" s="15">
        <v>688238</v>
      </c>
      <c r="H18" s="15">
        <f t="shared" si="1"/>
        <v>32762</v>
      </c>
    </row>
    <row r="19" spans="1:8" x14ac:dyDescent="0.2">
      <c r="A19" s="49">
        <v>2600</v>
      </c>
      <c r="B19" s="11" t="s">
        <v>80</v>
      </c>
      <c r="C19" s="15">
        <v>476001</v>
      </c>
      <c r="D19" s="15">
        <v>130000</v>
      </c>
      <c r="E19" s="15">
        <f t="shared" si="0"/>
        <v>606001</v>
      </c>
      <c r="F19" s="15">
        <v>461115.47</v>
      </c>
      <c r="G19" s="15">
        <v>461115.47</v>
      </c>
      <c r="H19" s="15">
        <f t="shared" si="1"/>
        <v>144885.53000000003</v>
      </c>
    </row>
    <row r="20" spans="1:8" x14ac:dyDescent="0.2">
      <c r="A20" s="49">
        <v>2700</v>
      </c>
      <c r="B20" s="11" t="s">
        <v>81</v>
      </c>
      <c r="C20" s="15">
        <v>165000</v>
      </c>
      <c r="D20" s="15">
        <v>0</v>
      </c>
      <c r="E20" s="15">
        <f t="shared" si="0"/>
        <v>165000</v>
      </c>
      <c r="F20" s="15">
        <v>144602.84</v>
      </c>
      <c r="G20" s="15">
        <v>144602.84</v>
      </c>
      <c r="H20" s="15">
        <f t="shared" si="1"/>
        <v>20397.160000000003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64500</v>
      </c>
      <c r="D22" s="15">
        <v>0</v>
      </c>
      <c r="E22" s="15">
        <f t="shared" si="0"/>
        <v>64500</v>
      </c>
      <c r="F22" s="15">
        <v>52875.73</v>
      </c>
      <c r="G22" s="15">
        <v>52875.73</v>
      </c>
      <c r="H22" s="15">
        <f t="shared" si="1"/>
        <v>11624.269999999997</v>
      </c>
    </row>
    <row r="23" spans="1:8" x14ac:dyDescent="0.2">
      <c r="A23" s="48" t="s">
        <v>63</v>
      </c>
      <c r="B23" s="7"/>
      <c r="C23" s="15">
        <f>SUM(C24:C32)</f>
        <v>6613505</v>
      </c>
      <c r="D23" s="15">
        <f>SUM(D24:D32)</f>
        <v>1357000</v>
      </c>
      <c r="E23" s="15">
        <f t="shared" si="0"/>
        <v>7970505</v>
      </c>
      <c r="F23" s="15">
        <f>SUM(F24:F32)</f>
        <v>6406541.6900000013</v>
      </c>
      <c r="G23" s="15">
        <f>SUM(G24:G32)</f>
        <v>6406541.6900000013</v>
      </c>
      <c r="H23" s="15">
        <f t="shared" si="1"/>
        <v>1563963.3099999987</v>
      </c>
    </row>
    <row r="24" spans="1:8" x14ac:dyDescent="0.2">
      <c r="A24" s="49">
        <v>3100</v>
      </c>
      <c r="B24" s="11" t="s">
        <v>84</v>
      </c>
      <c r="C24" s="15">
        <v>2254501</v>
      </c>
      <c r="D24" s="15">
        <v>856000</v>
      </c>
      <c r="E24" s="15">
        <f t="shared" si="0"/>
        <v>3110501</v>
      </c>
      <c r="F24" s="15">
        <v>2751540.84</v>
      </c>
      <c r="G24" s="15">
        <v>2751540.84</v>
      </c>
      <c r="H24" s="15">
        <f t="shared" si="1"/>
        <v>358960.16000000015</v>
      </c>
    </row>
    <row r="25" spans="1:8" x14ac:dyDescent="0.2">
      <c r="A25" s="49">
        <v>3200</v>
      </c>
      <c r="B25" s="11" t="s">
        <v>85</v>
      </c>
      <c r="C25" s="15">
        <v>40000</v>
      </c>
      <c r="D25" s="15">
        <v>0</v>
      </c>
      <c r="E25" s="15">
        <f t="shared" si="0"/>
        <v>40000</v>
      </c>
      <c r="F25" s="15">
        <v>3592</v>
      </c>
      <c r="G25" s="15">
        <v>3592</v>
      </c>
      <c r="H25" s="15">
        <f t="shared" si="1"/>
        <v>36408</v>
      </c>
    </row>
    <row r="26" spans="1:8" x14ac:dyDescent="0.2">
      <c r="A26" s="49">
        <v>3300</v>
      </c>
      <c r="B26" s="11" t="s">
        <v>86</v>
      </c>
      <c r="C26" s="15">
        <v>453000</v>
      </c>
      <c r="D26" s="15">
        <v>84000</v>
      </c>
      <c r="E26" s="15">
        <f t="shared" si="0"/>
        <v>537000</v>
      </c>
      <c r="F26" s="15">
        <v>334090.65999999997</v>
      </c>
      <c r="G26" s="15">
        <v>334090.65999999997</v>
      </c>
      <c r="H26" s="15">
        <f t="shared" si="1"/>
        <v>202909.34000000003</v>
      </c>
    </row>
    <row r="27" spans="1:8" x14ac:dyDescent="0.2">
      <c r="A27" s="49">
        <v>3400</v>
      </c>
      <c r="B27" s="11" t="s">
        <v>87</v>
      </c>
      <c r="C27" s="15">
        <v>138000</v>
      </c>
      <c r="D27" s="15">
        <v>0</v>
      </c>
      <c r="E27" s="15">
        <f t="shared" si="0"/>
        <v>138000</v>
      </c>
      <c r="F27" s="15">
        <v>110822.97</v>
      </c>
      <c r="G27" s="15">
        <v>110822.97</v>
      </c>
      <c r="H27" s="15">
        <f t="shared" si="1"/>
        <v>27177.03</v>
      </c>
    </row>
    <row r="28" spans="1:8" x14ac:dyDescent="0.2">
      <c r="A28" s="49">
        <v>3500</v>
      </c>
      <c r="B28" s="11" t="s">
        <v>88</v>
      </c>
      <c r="C28" s="15">
        <v>2943001</v>
      </c>
      <c r="D28" s="15">
        <v>167000</v>
      </c>
      <c r="E28" s="15">
        <f t="shared" si="0"/>
        <v>3110001</v>
      </c>
      <c r="F28" s="15">
        <v>2354763.25</v>
      </c>
      <c r="G28" s="15">
        <v>2354763.25</v>
      </c>
      <c r="H28" s="15">
        <f t="shared" si="1"/>
        <v>755237.75</v>
      </c>
    </row>
    <row r="29" spans="1:8" x14ac:dyDescent="0.2">
      <c r="A29" s="49">
        <v>3600</v>
      </c>
      <c r="B29" s="11" t="s">
        <v>89</v>
      </c>
      <c r="C29" s="15">
        <v>71001</v>
      </c>
      <c r="D29" s="15">
        <v>0</v>
      </c>
      <c r="E29" s="15">
        <f t="shared" si="0"/>
        <v>71001</v>
      </c>
      <c r="F29" s="15">
        <v>2000</v>
      </c>
      <c r="G29" s="15">
        <v>2000</v>
      </c>
      <c r="H29" s="15">
        <f t="shared" si="1"/>
        <v>69001</v>
      </c>
    </row>
    <row r="30" spans="1:8" x14ac:dyDescent="0.2">
      <c r="A30" s="49">
        <v>3700</v>
      </c>
      <c r="B30" s="11" t="s">
        <v>90</v>
      </c>
      <c r="C30" s="15">
        <v>15001</v>
      </c>
      <c r="D30" s="15">
        <v>0</v>
      </c>
      <c r="E30" s="15">
        <f t="shared" si="0"/>
        <v>15001</v>
      </c>
      <c r="F30" s="15">
        <v>714.82</v>
      </c>
      <c r="G30" s="15">
        <v>714.82</v>
      </c>
      <c r="H30" s="15">
        <f t="shared" si="1"/>
        <v>14286.18</v>
      </c>
    </row>
    <row r="31" spans="1:8" x14ac:dyDescent="0.2">
      <c r="A31" s="49">
        <v>3800</v>
      </c>
      <c r="B31" s="11" t="s">
        <v>91</v>
      </c>
      <c r="C31" s="15">
        <v>91001</v>
      </c>
      <c r="D31" s="15">
        <v>0</v>
      </c>
      <c r="E31" s="15">
        <f t="shared" si="0"/>
        <v>91001</v>
      </c>
      <c r="F31" s="15">
        <v>84100.15</v>
      </c>
      <c r="G31" s="15">
        <v>84100.15</v>
      </c>
      <c r="H31" s="15">
        <f t="shared" si="1"/>
        <v>6900.8500000000058</v>
      </c>
    </row>
    <row r="32" spans="1:8" x14ac:dyDescent="0.2">
      <c r="A32" s="49">
        <v>3900</v>
      </c>
      <c r="B32" s="11" t="s">
        <v>19</v>
      </c>
      <c r="C32" s="15">
        <v>608000</v>
      </c>
      <c r="D32" s="15">
        <v>250000</v>
      </c>
      <c r="E32" s="15">
        <f t="shared" si="0"/>
        <v>858000</v>
      </c>
      <c r="F32" s="15">
        <v>764917</v>
      </c>
      <c r="G32" s="15">
        <v>764917</v>
      </c>
      <c r="H32" s="15">
        <f t="shared" si="1"/>
        <v>93083</v>
      </c>
    </row>
    <row r="33" spans="1:8" x14ac:dyDescent="0.2">
      <c r="A33" s="48" t="s">
        <v>64</v>
      </c>
      <c r="B33" s="7"/>
      <c r="C33" s="15">
        <f>SUM(C34:C42)</f>
        <v>0</v>
      </c>
      <c r="D33" s="15">
        <f>SUM(D34:D42)</f>
        <v>0</v>
      </c>
      <c r="E33" s="15">
        <f t="shared" si="0"/>
        <v>0</v>
      </c>
      <c r="F33" s="15">
        <f>SUM(F34:F42)</f>
        <v>0</v>
      </c>
      <c r="G33" s="15">
        <f>SUM(G34:G42)</f>
        <v>0</v>
      </c>
      <c r="H33" s="15">
        <f t="shared" si="1"/>
        <v>0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120500</v>
      </c>
      <c r="D43" s="15">
        <f>SUM(D44:D52)</f>
        <v>210000</v>
      </c>
      <c r="E43" s="15">
        <f t="shared" si="0"/>
        <v>330500</v>
      </c>
      <c r="F43" s="15">
        <f>SUM(F44:F52)</f>
        <v>251744.31</v>
      </c>
      <c r="G43" s="15">
        <f>SUM(G44:G52)</f>
        <v>251744.31</v>
      </c>
      <c r="H43" s="15">
        <f t="shared" si="1"/>
        <v>78755.69</v>
      </c>
    </row>
    <row r="44" spans="1:8" x14ac:dyDescent="0.2">
      <c r="A44" s="49">
        <v>5100</v>
      </c>
      <c r="B44" s="11" t="s">
        <v>99</v>
      </c>
      <c r="C44" s="15">
        <v>120500</v>
      </c>
      <c r="D44" s="15">
        <v>0</v>
      </c>
      <c r="E44" s="15">
        <f t="shared" si="0"/>
        <v>120500</v>
      </c>
      <c r="F44" s="15">
        <v>41744.31</v>
      </c>
      <c r="G44" s="15">
        <v>41744.31</v>
      </c>
      <c r="H44" s="15">
        <f t="shared" si="1"/>
        <v>78755.69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210000</v>
      </c>
      <c r="E46" s="15">
        <f t="shared" si="0"/>
        <v>210000</v>
      </c>
      <c r="F46" s="15">
        <v>210000</v>
      </c>
      <c r="G46" s="15">
        <v>210000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2000</v>
      </c>
      <c r="D53" s="15">
        <f>SUM(D54:D56)</f>
        <v>0</v>
      </c>
      <c r="E53" s="15">
        <f t="shared" si="0"/>
        <v>2000</v>
      </c>
      <c r="F53" s="15">
        <f>SUM(F54:F56)</f>
        <v>0</v>
      </c>
      <c r="G53" s="15">
        <f>SUM(G54:G56)</f>
        <v>0</v>
      </c>
      <c r="H53" s="15">
        <f t="shared" si="1"/>
        <v>2000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2000</v>
      </c>
      <c r="D56" s="15">
        <v>0</v>
      </c>
      <c r="E56" s="15">
        <f t="shared" si="0"/>
        <v>2000</v>
      </c>
      <c r="F56" s="15">
        <v>0</v>
      </c>
      <c r="G56" s="15">
        <v>0</v>
      </c>
      <c r="H56" s="15">
        <f t="shared" si="1"/>
        <v>2000</v>
      </c>
    </row>
    <row r="57" spans="1:8" x14ac:dyDescent="0.2">
      <c r="A57" s="48" t="s">
        <v>67</v>
      </c>
      <c r="B57" s="7"/>
      <c r="C57" s="15">
        <f>SUM(C58:C64)</f>
        <v>4363669</v>
      </c>
      <c r="D57" s="15">
        <f>SUM(D58:D64)</f>
        <v>-2834652</v>
      </c>
      <c r="E57" s="15">
        <f t="shared" si="0"/>
        <v>1529017</v>
      </c>
      <c r="F57" s="15">
        <f>SUM(F58:F64)</f>
        <v>0</v>
      </c>
      <c r="G57" s="15">
        <f>SUM(G58:G64)</f>
        <v>0</v>
      </c>
      <c r="H57" s="15">
        <f t="shared" si="1"/>
        <v>1529017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4363669</v>
      </c>
      <c r="D64" s="15">
        <v>-2834652</v>
      </c>
      <c r="E64" s="15">
        <f t="shared" si="0"/>
        <v>1529017</v>
      </c>
      <c r="F64" s="15">
        <v>0</v>
      </c>
      <c r="G64" s="15">
        <v>0</v>
      </c>
      <c r="H64" s="15">
        <f t="shared" si="1"/>
        <v>1529017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11000000</v>
      </c>
      <c r="E65" s="15">
        <f t="shared" si="0"/>
        <v>11000000</v>
      </c>
      <c r="F65" s="15">
        <f>SUM(F66:F68)</f>
        <v>10994583.560000001</v>
      </c>
      <c r="G65" s="15">
        <f>SUM(G66:G68)</f>
        <v>10994583.560000001</v>
      </c>
      <c r="H65" s="15">
        <f t="shared" si="1"/>
        <v>5416.4399999994785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11000000</v>
      </c>
      <c r="E68" s="15">
        <f t="shared" si="0"/>
        <v>11000000</v>
      </c>
      <c r="F68" s="15">
        <v>10994583.560000001</v>
      </c>
      <c r="G68" s="15">
        <v>10994583.560000001</v>
      </c>
      <c r="H68" s="15">
        <f t="shared" si="1"/>
        <v>5416.4399999994785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23286745</v>
      </c>
      <c r="D77" s="17">
        <f t="shared" si="4"/>
        <v>11000000</v>
      </c>
      <c r="E77" s="17">
        <f t="shared" si="4"/>
        <v>34286745</v>
      </c>
      <c r="F77" s="17">
        <f t="shared" si="4"/>
        <v>29318372.519999996</v>
      </c>
      <c r="G77" s="17">
        <f t="shared" si="4"/>
        <v>29318372.519999996</v>
      </c>
      <c r="H77" s="17">
        <f t="shared" si="4"/>
        <v>4968372.4799999986</v>
      </c>
    </row>
    <row r="81" spans="2:7" x14ac:dyDescent="0.2">
      <c r="B81" s="63" t="s">
        <v>142</v>
      </c>
      <c r="C81" s="64"/>
      <c r="D81" s="65"/>
      <c r="E81" s="65"/>
      <c r="F81" s="66" t="s">
        <v>143</v>
      </c>
      <c r="G81" s="65"/>
    </row>
    <row r="82" spans="2:7" x14ac:dyDescent="0.2">
      <c r="B82" s="63" t="s">
        <v>144</v>
      </c>
      <c r="C82" s="64"/>
      <c r="D82" s="65"/>
      <c r="E82" s="65"/>
      <c r="F82" s="66" t="s">
        <v>145</v>
      </c>
      <c r="G82" s="65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B20" sqref="B20:G2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23164245</v>
      </c>
      <c r="D6" s="50">
        <v>-210000</v>
      </c>
      <c r="E6" s="50">
        <f>C6+D6</f>
        <v>22954245</v>
      </c>
      <c r="F6" s="50">
        <v>18072044.649999999</v>
      </c>
      <c r="G6" s="50">
        <v>18072044.649999999</v>
      </c>
      <c r="H6" s="50">
        <f>E6-F6</f>
        <v>4882200.3500000015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122500</v>
      </c>
      <c r="D8" s="50">
        <v>11210000</v>
      </c>
      <c r="E8" s="50">
        <f>C8+D8</f>
        <v>11332500</v>
      </c>
      <c r="F8" s="50">
        <v>11246327.869999999</v>
      </c>
      <c r="G8" s="50">
        <v>11246327.869999999</v>
      </c>
      <c r="H8" s="50">
        <f>E8-F8</f>
        <v>86172.13000000082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23286745</v>
      </c>
      <c r="D16" s="17">
        <f>SUM(D6+D8+D10+D12+D14)</f>
        <v>11000000</v>
      </c>
      <c r="E16" s="17">
        <f>SUM(E6+E8+E10+E12+E14)</f>
        <v>34286745</v>
      </c>
      <c r="F16" s="17">
        <f t="shared" ref="F16:H16" si="0">SUM(F6+F8+F10+F12+F14)</f>
        <v>29318372.519999996</v>
      </c>
      <c r="G16" s="17">
        <f t="shared" si="0"/>
        <v>29318372.519999996</v>
      </c>
      <c r="H16" s="17">
        <f t="shared" si="0"/>
        <v>4968372.4800000023</v>
      </c>
    </row>
    <row r="20" spans="2:7" x14ac:dyDescent="0.2">
      <c r="B20" s="63" t="s">
        <v>142</v>
      </c>
      <c r="C20" s="64"/>
      <c r="D20" s="65"/>
      <c r="E20" s="65"/>
      <c r="F20" s="66" t="s">
        <v>143</v>
      </c>
      <c r="G20" s="65"/>
    </row>
    <row r="21" spans="2:7" x14ac:dyDescent="0.2">
      <c r="B21" s="63" t="s">
        <v>144</v>
      </c>
      <c r="C21" s="64"/>
      <c r="D21" s="65"/>
      <c r="E21" s="65"/>
      <c r="F21" s="66" t="s">
        <v>145</v>
      </c>
      <c r="G21" s="65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opLeftCell="A34" workbookViewId="0">
      <selection activeCell="B57" sqref="B57:G58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138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1432205</v>
      </c>
      <c r="D7" s="15">
        <v>0</v>
      </c>
      <c r="E7" s="15">
        <f>C7+D7</f>
        <v>1432205</v>
      </c>
      <c r="F7" s="15">
        <v>1038364.06</v>
      </c>
      <c r="G7" s="15">
        <v>1038364.06</v>
      </c>
      <c r="H7" s="15">
        <f>E7-F7</f>
        <v>393840.93999999994</v>
      </c>
    </row>
    <row r="8" spans="1:8" x14ac:dyDescent="0.2">
      <c r="A8" s="4" t="s">
        <v>131</v>
      </c>
      <c r="B8" s="22"/>
      <c r="C8" s="15">
        <v>3002309</v>
      </c>
      <c r="D8" s="15">
        <v>825964</v>
      </c>
      <c r="E8" s="15">
        <f t="shared" ref="E8:E13" si="0">C8+D8</f>
        <v>3828273</v>
      </c>
      <c r="F8" s="15">
        <v>3206091.96</v>
      </c>
      <c r="G8" s="15">
        <v>3206091.96</v>
      </c>
      <c r="H8" s="15">
        <f t="shared" ref="H8:H13" si="1">E8-F8</f>
        <v>622181.04</v>
      </c>
    </row>
    <row r="9" spans="1:8" x14ac:dyDescent="0.2">
      <c r="A9" s="4" t="s">
        <v>132</v>
      </c>
      <c r="B9" s="22"/>
      <c r="C9" s="15">
        <v>2204635</v>
      </c>
      <c r="D9" s="15">
        <v>36274</v>
      </c>
      <c r="E9" s="15">
        <f t="shared" si="0"/>
        <v>2240909</v>
      </c>
      <c r="F9" s="15">
        <v>1907506.02</v>
      </c>
      <c r="G9" s="15">
        <v>1907506.02</v>
      </c>
      <c r="H9" s="15">
        <f t="shared" si="1"/>
        <v>333402.98</v>
      </c>
    </row>
    <row r="10" spans="1:8" x14ac:dyDescent="0.2">
      <c r="A10" s="4" t="s">
        <v>133</v>
      </c>
      <c r="B10" s="22"/>
      <c r="C10" s="15">
        <v>9988611</v>
      </c>
      <c r="D10" s="15">
        <v>12490414</v>
      </c>
      <c r="E10" s="15">
        <f t="shared" si="0"/>
        <v>22479025</v>
      </c>
      <c r="F10" s="15">
        <v>20731357.710000001</v>
      </c>
      <c r="G10" s="15">
        <v>20731357.710000001</v>
      </c>
      <c r="H10" s="15">
        <f t="shared" si="1"/>
        <v>1747667.2899999991</v>
      </c>
    </row>
    <row r="11" spans="1:8" x14ac:dyDescent="0.2">
      <c r="A11" s="4" t="s">
        <v>134</v>
      </c>
      <c r="B11" s="22"/>
      <c r="C11" s="15">
        <v>1413496</v>
      </c>
      <c r="D11" s="15">
        <v>220000</v>
      </c>
      <c r="E11" s="15">
        <f t="shared" si="0"/>
        <v>1633496</v>
      </c>
      <c r="F11" s="15">
        <v>1491771.8</v>
      </c>
      <c r="G11" s="15">
        <v>1491771.8</v>
      </c>
      <c r="H11" s="15">
        <f t="shared" si="1"/>
        <v>141724.19999999995</v>
      </c>
    </row>
    <row r="12" spans="1:8" x14ac:dyDescent="0.2">
      <c r="A12" s="4" t="s">
        <v>135</v>
      </c>
      <c r="B12" s="22"/>
      <c r="C12" s="15">
        <v>431820</v>
      </c>
      <c r="D12" s="15">
        <v>12000</v>
      </c>
      <c r="E12" s="15">
        <f t="shared" si="0"/>
        <v>443820</v>
      </c>
      <c r="F12" s="15">
        <v>323860.96999999997</v>
      </c>
      <c r="G12" s="15">
        <v>323860.96999999997</v>
      </c>
      <c r="H12" s="15">
        <f t="shared" si="1"/>
        <v>119959.03000000003</v>
      </c>
    </row>
    <row r="13" spans="1:8" x14ac:dyDescent="0.2">
      <c r="A13" s="4" t="s">
        <v>136</v>
      </c>
      <c r="B13" s="22"/>
      <c r="C13" s="15">
        <v>4363669</v>
      </c>
      <c r="D13" s="15">
        <v>-2834652</v>
      </c>
      <c r="E13" s="15">
        <f t="shared" si="0"/>
        <v>1529017</v>
      </c>
      <c r="F13" s="15">
        <v>0</v>
      </c>
      <c r="G13" s="15">
        <v>0</v>
      </c>
      <c r="H13" s="15">
        <f t="shared" si="1"/>
        <v>1529017</v>
      </c>
    </row>
    <row r="14" spans="1:8" x14ac:dyDescent="0.2">
      <c r="A14" s="4" t="s">
        <v>137</v>
      </c>
      <c r="B14" s="22"/>
      <c r="C14" s="15">
        <v>450000</v>
      </c>
      <c r="D14" s="15">
        <v>250000</v>
      </c>
      <c r="E14" s="15">
        <f t="shared" ref="E14" si="2">C14+D14</f>
        <v>700000</v>
      </c>
      <c r="F14" s="15">
        <v>619420</v>
      </c>
      <c r="G14" s="15">
        <v>619420</v>
      </c>
      <c r="H14" s="15">
        <f t="shared" ref="H14" si="3">E14-F14</f>
        <v>80580</v>
      </c>
    </row>
    <row r="15" spans="1:8" x14ac:dyDescent="0.2">
      <c r="A15" s="4"/>
      <c r="B15" s="22"/>
      <c r="C15" s="15"/>
      <c r="D15" s="15"/>
      <c r="E15" s="15"/>
      <c r="F15" s="15"/>
      <c r="G15" s="15"/>
      <c r="H15" s="15"/>
    </row>
    <row r="16" spans="1:8" x14ac:dyDescent="0.2">
      <c r="A16" s="4"/>
      <c r="B16" s="25"/>
      <c r="C16" s="16"/>
      <c r="D16" s="16"/>
      <c r="E16" s="16"/>
      <c r="F16" s="16"/>
      <c r="G16" s="16"/>
      <c r="H16" s="16"/>
    </row>
    <row r="17" spans="1:8" x14ac:dyDescent="0.2">
      <c r="A17" s="26"/>
      <c r="B17" s="47" t="s">
        <v>53</v>
      </c>
      <c r="C17" s="23">
        <f t="shared" ref="C17:H17" si="4">SUM(C7:C16)</f>
        <v>23286745</v>
      </c>
      <c r="D17" s="23">
        <f t="shared" si="4"/>
        <v>11000000</v>
      </c>
      <c r="E17" s="23">
        <f t="shared" si="4"/>
        <v>34286745</v>
      </c>
      <c r="F17" s="23">
        <f t="shared" si="4"/>
        <v>29318372.52</v>
      </c>
      <c r="G17" s="23">
        <f t="shared" si="4"/>
        <v>29318372.52</v>
      </c>
      <c r="H17" s="23">
        <f t="shared" si="4"/>
        <v>4968372.4799999995</v>
      </c>
    </row>
    <row r="20" spans="1:8" ht="45" customHeight="1" x14ac:dyDescent="0.2">
      <c r="A20" s="52" t="s">
        <v>139</v>
      </c>
      <c r="B20" s="53"/>
      <c r="C20" s="53"/>
      <c r="D20" s="53"/>
      <c r="E20" s="53"/>
      <c r="F20" s="53"/>
      <c r="G20" s="53"/>
      <c r="H20" s="54"/>
    </row>
    <row r="22" spans="1:8" x14ac:dyDescent="0.2">
      <c r="A22" s="57" t="s">
        <v>54</v>
      </c>
      <c r="B22" s="58"/>
      <c r="C22" s="52" t="s">
        <v>60</v>
      </c>
      <c r="D22" s="53"/>
      <c r="E22" s="53"/>
      <c r="F22" s="53"/>
      <c r="G22" s="54"/>
      <c r="H22" s="55" t="s">
        <v>59</v>
      </c>
    </row>
    <row r="23" spans="1:8" ht="22.5" x14ac:dyDescent="0.2">
      <c r="A23" s="59"/>
      <c r="B23" s="60"/>
      <c r="C23" s="9" t="s">
        <v>55</v>
      </c>
      <c r="D23" s="9" t="s">
        <v>125</v>
      </c>
      <c r="E23" s="9" t="s">
        <v>56</v>
      </c>
      <c r="F23" s="9" t="s">
        <v>57</v>
      </c>
      <c r="G23" s="9" t="s">
        <v>58</v>
      </c>
      <c r="H23" s="56"/>
    </row>
    <row r="24" spans="1:8" x14ac:dyDescent="0.2">
      <c r="A24" s="61"/>
      <c r="B24" s="62"/>
      <c r="C24" s="10">
        <v>1</v>
      </c>
      <c r="D24" s="10">
        <v>2</v>
      </c>
      <c r="E24" s="10" t="s">
        <v>126</v>
      </c>
      <c r="F24" s="10">
        <v>4</v>
      </c>
      <c r="G24" s="10">
        <v>5</v>
      </c>
      <c r="H24" s="10" t="s">
        <v>127</v>
      </c>
    </row>
    <row r="25" spans="1:8" x14ac:dyDescent="0.2">
      <c r="A25" s="28"/>
      <c r="B25" s="29"/>
      <c r="C25" s="33"/>
      <c r="D25" s="33"/>
      <c r="E25" s="33"/>
      <c r="F25" s="33"/>
      <c r="G25" s="33"/>
      <c r="H25" s="33"/>
    </row>
    <row r="26" spans="1:8" x14ac:dyDescent="0.2">
      <c r="A26" s="4" t="s">
        <v>8</v>
      </c>
      <c r="B26" s="2"/>
      <c r="C26" s="34">
        <v>0</v>
      </c>
      <c r="D26" s="34">
        <v>0</v>
      </c>
      <c r="E26" s="34">
        <f>C26+D26</f>
        <v>0</v>
      </c>
      <c r="F26" s="34">
        <v>0</v>
      </c>
      <c r="G26" s="34">
        <v>0</v>
      </c>
      <c r="H26" s="34">
        <f>E26-F26</f>
        <v>0</v>
      </c>
    </row>
    <row r="27" spans="1:8" x14ac:dyDescent="0.2">
      <c r="A27" s="4" t="s">
        <v>9</v>
      </c>
      <c r="B27" s="2"/>
      <c r="C27" s="34">
        <v>0</v>
      </c>
      <c r="D27" s="34">
        <v>0</v>
      </c>
      <c r="E27" s="34">
        <f t="shared" ref="E27:E29" si="5">C27+D27</f>
        <v>0</v>
      </c>
      <c r="F27" s="34">
        <v>0</v>
      </c>
      <c r="G27" s="34">
        <v>0</v>
      </c>
      <c r="H27" s="34">
        <f t="shared" ref="H27:H29" si="6">E27-F27</f>
        <v>0</v>
      </c>
    </row>
    <row r="28" spans="1:8" x14ac:dyDescent="0.2">
      <c r="A28" s="4" t="s">
        <v>10</v>
      </c>
      <c r="B28" s="2"/>
      <c r="C28" s="34">
        <v>0</v>
      </c>
      <c r="D28" s="34">
        <v>0</v>
      </c>
      <c r="E28" s="34">
        <f t="shared" si="5"/>
        <v>0</v>
      </c>
      <c r="F28" s="34">
        <v>0</v>
      </c>
      <c r="G28" s="34">
        <v>0</v>
      </c>
      <c r="H28" s="34">
        <f t="shared" si="6"/>
        <v>0</v>
      </c>
    </row>
    <row r="29" spans="1:8" x14ac:dyDescent="0.2">
      <c r="A29" s="4" t="s">
        <v>11</v>
      </c>
      <c r="B29" s="2"/>
      <c r="C29" s="34">
        <v>0</v>
      </c>
      <c r="D29" s="34">
        <v>0</v>
      </c>
      <c r="E29" s="34">
        <f t="shared" si="5"/>
        <v>0</v>
      </c>
      <c r="F29" s="34">
        <v>0</v>
      </c>
      <c r="G29" s="34">
        <v>0</v>
      </c>
      <c r="H29" s="34">
        <f t="shared" si="6"/>
        <v>0</v>
      </c>
    </row>
    <row r="30" spans="1:8" x14ac:dyDescent="0.2">
      <c r="A30" s="4"/>
      <c r="B30" s="2"/>
      <c r="C30" s="35"/>
      <c r="D30" s="35"/>
      <c r="E30" s="35"/>
      <c r="F30" s="35"/>
      <c r="G30" s="35"/>
      <c r="H30" s="35"/>
    </row>
    <row r="31" spans="1:8" x14ac:dyDescent="0.2">
      <c r="A31" s="26"/>
      <c r="B31" s="47" t="s">
        <v>53</v>
      </c>
      <c r="C31" s="23">
        <f>SUM(C26:C30)</f>
        <v>0</v>
      </c>
      <c r="D31" s="23">
        <f>SUM(D26:D30)</f>
        <v>0</v>
      </c>
      <c r="E31" s="23">
        <f>SUM(E26:E29)</f>
        <v>0</v>
      </c>
      <c r="F31" s="23">
        <f>SUM(F26:F29)</f>
        <v>0</v>
      </c>
      <c r="G31" s="23">
        <f>SUM(G26:G29)</f>
        <v>0</v>
      </c>
      <c r="H31" s="23">
        <f>SUM(H26:H29)</f>
        <v>0</v>
      </c>
    </row>
    <row r="34" spans="1:8" ht="45" customHeight="1" x14ac:dyDescent="0.2">
      <c r="A34" s="52" t="s">
        <v>140</v>
      </c>
      <c r="B34" s="53"/>
      <c r="C34" s="53"/>
      <c r="D34" s="53"/>
      <c r="E34" s="53"/>
      <c r="F34" s="53"/>
      <c r="G34" s="53"/>
      <c r="H34" s="54"/>
    </row>
    <row r="35" spans="1:8" x14ac:dyDescent="0.2">
      <c r="A35" s="57" t="s">
        <v>54</v>
      </c>
      <c r="B35" s="58"/>
      <c r="C35" s="52" t="s">
        <v>60</v>
      </c>
      <c r="D35" s="53"/>
      <c r="E35" s="53"/>
      <c r="F35" s="53"/>
      <c r="G35" s="54"/>
      <c r="H35" s="55" t="s">
        <v>59</v>
      </c>
    </row>
    <row r="36" spans="1:8" ht="22.5" x14ac:dyDescent="0.2">
      <c r="A36" s="59"/>
      <c r="B36" s="60"/>
      <c r="C36" s="9" t="s">
        <v>55</v>
      </c>
      <c r="D36" s="9" t="s">
        <v>125</v>
      </c>
      <c r="E36" s="9" t="s">
        <v>56</v>
      </c>
      <c r="F36" s="9" t="s">
        <v>57</v>
      </c>
      <c r="G36" s="9" t="s">
        <v>58</v>
      </c>
      <c r="H36" s="56"/>
    </row>
    <row r="37" spans="1:8" x14ac:dyDescent="0.2">
      <c r="A37" s="61"/>
      <c r="B37" s="62"/>
      <c r="C37" s="10">
        <v>1</v>
      </c>
      <c r="D37" s="10">
        <v>2</v>
      </c>
      <c r="E37" s="10" t="s">
        <v>126</v>
      </c>
      <c r="F37" s="10">
        <v>4</v>
      </c>
      <c r="G37" s="10">
        <v>5</v>
      </c>
      <c r="H37" s="10" t="s">
        <v>127</v>
      </c>
    </row>
    <row r="38" spans="1:8" x14ac:dyDescent="0.2">
      <c r="A38" s="28"/>
      <c r="B38" s="29"/>
      <c r="C38" s="33"/>
      <c r="D38" s="33"/>
      <c r="E38" s="33"/>
      <c r="F38" s="33"/>
      <c r="G38" s="33"/>
      <c r="H38" s="33"/>
    </row>
    <row r="39" spans="1:8" ht="22.5" x14ac:dyDescent="0.2">
      <c r="A39" s="4"/>
      <c r="B39" s="31" t="s">
        <v>13</v>
      </c>
      <c r="C39" s="34">
        <v>0</v>
      </c>
      <c r="D39" s="34">
        <v>0</v>
      </c>
      <c r="E39" s="34">
        <f>C39+D39</f>
        <v>0</v>
      </c>
      <c r="F39" s="34">
        <v>0</v>
      </c>
      <c r="G39" s="34">
        <v>0</v>
      </c>
      <c r="H39" s="34">
        <f>E39-F39</f>
        <v>0</v>
      </c>
    </row>
    <row r="40" spans="1:8" x14ac:dyDescent="0.2">
      <c r="A40" s="4"/>
      <c r="B40" s="31"/>
      <c r="C40" s="34"/>
      <c r="D40" s="34"/>
      <c r="E40" s="34"/>
      <c r="F40" s="34"/>
      <c r="G40" s="34"/>
      <c r="H40" s="34"/>
    </row>
    <row r="41" spans="1:8" x14ac:dyDescent="0.2">
      <c r="A41" s="4"/>
      <c r="B41" s="31" t="s">
        <v>12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E41-F41</f>
        <v>0</v>
      </c>
    </row>
    <row r="42" spans="1:8" x14ac:dyDescent="0.2">
      <c r="A42" s="4"/>
      <c r="B42" s="31"/>
      <c r="C42" s="34"/>
      <c r="D42" s="34"/>
      <c r="E42" s="34"/>
      <c r="F42" s="34"/>
      <c r="G42" s="34"/>
      <c r="H42" s="34"/>
    </row>
    <row r="43" spans="1:8" ht="22.5" x14ac:dyDescent="0.2">
      <c r="A43" s="4"/>
      <c r="B43" s="31" t="s">
        <v>14</v>
      </c>
      <c r="C43" s="34">
        <v>0</v>
      </c>
      <c r="D43" s="34">
        <v>0</v>
      </c>
      <c r="E43" s="34">
        <f>C43+D43</f>
        <v>0</v>
      </c>
      <c r="F43" s="34">
        <v>0</v>
      </c>
      <c r="G43" s="34">
        <v>0</v>
      </c>
      <c r="H43" s="34">
        <f>E43-F43</f>
        <v>0</v>
      </c>
    </row>
    <row r="44" spans="1:8" x14ac:dyDescent="0.2">
      <c r="A44" s="4"/>
      <c r="B44" s="31"/>
      <c r="C44" s="34"/>
      <c r="D44" s="34"/>
      <c r="E44" s="34"/>
      <c r="F44" s="34"/>
      <c r="G44" s="34"/>
      <c r="H44" s="34"/>
    </row>
    <row r="45" spans="1:8" ht="22.5" x14ac:dyDescent="0.2">
      <c r="A45" s="4"/>
      <c r="B45" s="31" t="s">
        <v>26</v>
      </c>
      <c r="C45" s="34">
        <v>0</v>
      </c>
      <c r="D45" s="34">
        <v>0</v>
      </c>
      <c r="E45" s="34">
        <f>C45+D45</f>
        <v>0</v>
      </c>
      <c r="F45" s="34">
        <v>0</v>
      </c>
      <c r="G45" s="34">
        <v>0</v>
      </c>
      <c r="H45" s="34">
        <f>E45-F45</f>
        <v>0</v>
      </c>
    </row>
    <row r="46" spans="1:8" x14ac:dyDescent="0.2">
      <c r="A46" s="4"/>
      <c r="B46" s="31"/>
      <c r="C46" s="34"/>
      <c r="D46" s="34"/>
      <c r="E46" s="34"/>
      <c r="F46" s="34"/>
      <c r="G46" s="34"/>
      <c r="H46" s="34"/>
    </row>
    <row r="47" spans="1:8" ht="22.5" x14ac:dyDescent="0.2">
      <c r="A47" s="4"/>
      <c r="B47" s="31" t="s">
        <v>27</v>
      </c>
      <c r="C47" s="34">
        <v>0</v>
      </c>
      <c r="D47" s="34">
        <v>0</v>
      </c>
      <c r="E47" s="34">
        <f>C47+D47</f>
        <v>0</v>
      </c>
      <c r="F47" s="34">
        <v>0</v>
      </c>
      <c r="G47" s="34">
        <v>0</v>
      </c>
      <c r="H47" s="34">
        <f>E47-F47</f>
        <v>0</v>
      </c>
    </row>
    <row r="48" spans="1:8" x14ac:dyDescent="0.2">
      <c r="A48" s="4"/>
      <c r="B48" s="31"/>
      <c r="C48" s="34"/>
      <c r="D48" s="34"/>
      <c r="E48" s="34"/>
      <c r="F48" s="34"/>
      <c r="G48" s="34"/>
      <c r="H48" s="34"/>
    </row>
    <row r="49" spans="1:8" ht="22.5" x14ac:dyDescent="0.2">
      <c r="A49" s="4"/>
      <c r="B49" s="31" t="s">
        <v>34</v>
      </c>
      <c r="C49" s="34">
        <v>0</v>
      </c>
      <c r="D49" s="34">
        <v>0</v>
      </c>
      <c r="E49" s="34">
        <f>C49+D49</f>
        <v>0</v>
      </c>
      <c r="F49" s="34">
        <v>0</v>
      </c>
      <c r="G49" s="34">
        <v>0</v>
      </c>
      <c r="H49" s="34">
        <f>E49-F49</f>
        <v>0</v>
      </c>
    </row>
    <row r="50" spans="1:8" x14ac:dyDescent="0.2">
      <c r="A50" s="4"/>
      <c r="B50" s="31"/>
      <c r="C50" s="34"/>
      <c r="D50" s="34"/>
      <c r="E50" s="34"/>
      <c r="F50" s="34"/>
      <c r="G50" s="34"/>
      <c r="H50" s="34"/>
    </row>
    <row r="51" spans="1:8" x14ac:dyDescent="0.2">
      <c r="A51" s="4"/>
      <c r="B51" s="31" t="s">
        <v>15</v>
      </c>
      <c r="C51" s="34">
        <v>0</v>
      </c>
      <c r="D51" s="34">
        <v>0</v>
      </c>
      <c r="E51" s="34">
        <f>C51+D51</f>
        <v>0</v>
      </c>
      <c r="F51" s="34">
        <v>0</v>
      </c>
      <c r="G51" s="34">
        <v>0</v>
      </c>
      <c r="H51" s="34">
        <f>E51-F51</f>
        <v>0</v>
      </c>
    </row>
    <row r="52" spans="1:8" x14ac:dyDescent="0.2">
      <c r="A52" s="30"/>
      <c r="B52" s="32"/>
      <c r="C52" s="35"/>
      <c r="D52" s="35"/>
      <c r="E52" s="35"/>
      <c r="F52" s="35"/>
      <c r="G52" s="35"/>
      <c r="H52" s="35"/>
    </row>
    <row r="53" spans="1:8" x14ac:dyDescent="0.2">
      <c r="A53" s="26"/>
      <c r="B53" s="47" t="s">
        <v>53</v>
      </c>
      <c r="C53" s="23">
        <f t="shared" ref="C53:H53" si="7">SUM(C39:C51)</f>
        <v>0</v>
      </c>
      <c r="D53" s="23">
        <f t="shared" si="7"/>
        <v>0</v>
      </c>
      <c r="E53" s="23">
        <f t="shared" si="7"/>
        <v>0</v>
      </c>
      <c r="F53" s="23">
        <f t="shared" si="7"/>
        <v>0</v>
      </c>
      <c r="G53" s="23">
        <f t="shared" si="7"/>
        <v>0</v>
      </c>
      <c r="H53" s="23">
        <f t="shared" si="7"/>
        <v>0</v>
      </c>
    </row>
    <row r="57" spans="1:8" x14ac:dyDescent="0.2">
      <c r="B57" s="63" t="s">
        <v>142</v>
      </c>
      <c r="C57" s="64"/>
      <c r="D57" s="65"/>
      <c r="E57" s="65"/>
      <c r="F57" s="66" t="s">
        <v>143</v>
      </c>
      <c r="G57" s="65"/>
    </row>
    <row r="58" spans="1:8" x14ac:dyDescent="0.2">
      <c r="B58" s="63" t="s">
        <v>144</v>
      </c>
      <c r="C58" s="64"/>
      <c r="D58" s="65"/>
      <c r="E58" s="65"/>
      <c r="F58" s="66" t="s">
        <v>145</v>
      </c>
      <c r="G58" s="65"/>
    </row>
  </sheetData>
  <sheetProtection formatCells="0" formatColumns="0" formatRows="0" insertRows="0" deleteRows="0" autoFilter="0"/>
  <mergeCells count="12">
    <mergeCell ref="A34:H34"/>
    <mergeCell ref="A35:B37"/>
    <mergeCell ref="C35:G35"/>
    <mergeCell ref="H35:H36"/>
    <mergeCell ref="C22:G22"/>
    <mergeCell ref="H22:H23"/>
    <mergeCell ref="A1:H1"/>
    <mergeCell ref="A3:B5"/>
    <mergeCell ref="A20:H20"/>
    <mergeCell ref="A22:B24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workbookViewId="0">
      <selection activeCell="K40" sqref="K40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141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5638764</v>
      </c>
      <c r="D6" s="15">
        <f t="shared" si="0"/>
        <v>874238</v>
      </c>
      <c r="E6" s="15">
        <f t="shared" si="0"/>
        <v>6513002</v>
      </c>
      <c r="F6" s="15">
        <f t="shared" si="0"/>
        <v>5437458.9500000002</v>
      </c>
      <c r="G6" s="15">
        <f t="shared" si="0"/>
        <v>5437458.9500000002</v>
      </c>
      <c r="H6" s="15">
        <f t="shared" si="0"/>
        <v>1075543.0499999996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5206944</v>
      </c>
      <c r="D11" s="15">
        <v>862238</v>
      </c>
      <c r="E11" s="15">
        <f t="shared" si="1"/>
        <v>6069182</v>
      </c>
      <c r="F11" s="15">
        <v>5113597.9800000004</v>
      </c>
      <c r="G11" s="15">
        <v>5113597.9800000004</v>
      </c>
      <c r="H11" s="15">
        <f t="shared" si="2"/>
        <v>955584.01999999955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431820</v>
      </c>
      <c r="D14" s="15">
        <v>12000</v>
      </c>
      <c r="E14" s="15">
        <f t="shared" si="1"/>
        <v>443820</v>
      </c>
      <c r="F14" s="15">
        <v>323860.96999999997</v>
      </c>
      <c r="G14" s="15">
        <v>323860.96999999997</v>
      </c>
      <c r="H14" s="15">
        <f t="shared" si="2"/>
        <v>119959.03000000003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17647981</v>
      </c>
      <c r="D16" s="15">
        <f t="shared" si="3"/>
        <v>10125762</v>
      </c>
      <c r="E16" s="15">
        <f t="shared" si="3"/>
        <v>27773743</v>
      </c>
      <c r="F16" s="15">
        <f t="shared" si="3"/>
        <v>23880913.57</v>
      </c>
      <c r="G16" s="15">
        <f t="shared" si="3"/>
        <v>23880913.57</v>
      </c>
      <c r="H16" s="15">
        <f t="shared" si="3"/>
        <v>3892829.4299999983</v>
      </c>
    </row>
    <row r="17" spans="1:8" x14ac:dyDescent="0.2">
      <c r="A17" s="38"/>
      <c r="B17" s="42" t="s">
        <v>45</v>
      </c>
      <c r="C17" s="15">
        <v>1882205</v>
      </c>
      <c r="D17" s="15">
        <v>250000</v>
      </c>
      <c r="E17" s="15">
        <f>C17+D17</f>
        <v>2132205</v>
      </c>
      <c r="F17" s="15">
        <v>1657784.06</v>
      </c>
      <c r="G17" s="15">
        <v>1657784.06</v>
      </c>
      <c r="H17" s="15">
        <f t="shared" ref="H17:H23" si="4">E17-F17</f>
        <v>474420.93999999994</v>
      </c>
    </row>
    <row r="18" spans="1:8" x14ac:dyDescent="0.2">
      <c r="A18" s="38"/>
      <c r="B18" s="42" t="s">
        <v>28</v>
      </c>
      <c r="C18" s="15">
        <v>15765776</v>
      </c>
      <c r="D18" s="15">
        <v>9875762</v>
      </c>
      <c r="E18" s="15">
        <f t="shared" ref="E18:E23" si="5">C18+D18</f>
        <v>25641538</v>
      </c>
      <c r="F18" s="15">
        <v>22223129.510000002</v>
      </c>
      <c r="G18" s="15">
        <v>22223129.510000002</v>
      </c>
      <c r="H18" s="15">
        <f t="shared" si="4"/>
        <v>3418408.4899999984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23286745</v>
      </c>
      <c r="D42" s="23">
        <f t="shared" si="12"/>
        <v>11000000</v>
      </c>
      <c r="E42" s="23">
        <f t="shared" si="12"/>
        <v>34286745</v>
      </c>
      <c r="F42" s="23">
        <f t="shared" si="12"/>
        <v>29318372.52</v>
      </c>
      <c r="G42" s="23">
        <f t="shared" si="12"/>
        <v>29318372.52</v>
      </c>
      <c r="H42" s="23">
        <f t="shared" si="12"/>
        <v>4968372.4799999977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63" t="s">
        <v>142</v>
      </c>
      <c r="C45" s="64"/>
      <c r="D45" s="65"/>
      <c r="E45" s="65"/>
      <c r="F45" s="66" t="s">
        <v>143</v>
      </c>
      <c r="G45" s="65"/>
      <c r="H45" s="37"/>
    </row>
    <row r="46" spans="1:8" x14ac:dyDescent="0.2">
      <c r="B46" s="63" t="s">
        <v>144</v>
      </c>
      <c r="C46" s="64"/>
      <c r="D46" s="65"/>
      <c r="E46" s="65"/>
      <c r="F46" s="66" t="s">
        <v>145</v>
      </c>
      <c r="G46" s="6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2022-01-28T01:21:39Z</cp:lastPrinted>
  <dcterms:created xsi:type="dcterms:W3CDTF">2014-02-10T03:37:14Z</dcterms:created>
  <dcterms:modified xsi:type="dcterms:W3CDTF">2022-01-28T01:53:15Z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