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4TO TRIMESTRE\"/>
    </mc:Choice>
  </mc:AlternateContent>
  <bookViews>
    <workbookView xWindow="0" yWindow="0" windowWidth="28800" windowHeight="1213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3" i="4" l="1"/>
  <c r="H13" i="4" s="1"/>
  <c r="G40" i="4" l="1"/>
  <c r="F40" i="4"/>
  <c r="D40" i="4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C40" i="4"/>
  <c r="G26" i="4"/>
  <c r="F26" i="4"/>
  <c r="E25" i="4"/>
  <c r="H25" i="4" s="1"/>
  <c r="E24" i="4"/>
  <c r="H24" i="4" s="1"/>
  <c r="E23" i="4"/>
  <c r="H23" i="4" s="1"/>
  <c r="E22" i="4"/>
  <c r="H22" i="4" s="1"/>
  <c r="D26" i="4"/>
  <c r="C26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5" i="4"/>
  <c r="F15" i="4"/>
  <c r="D15" i="4"/>
  <c r="C15" i="4"/>
  <c r="H26" i="4" l="1"/>
  <c r="H40" i="4"/>
  <c r="E26" i="4"/>
  <c r="E40" i="4"/>
  <c r="H15" i="4"/>
  <c r="E15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1" i="6"/>
  <c r="H68" i="6"/>
  <c r="H67" i="6"/>
  <c r="H63" i="6"/>
  <c r="H60" i="6"/>
  <c r="H59" i="6"/>
  <c r="H55" i="6"/>
  <c r="H51" i="6"/>
  <c r="H39" i="6"/>
  <c r="H36" i="6"/>
  <c r="H35" i="6"/>
  <c r="H12" i="6"/>
  <c r="H11" i="6"/>
  <c r="E76" i="6"/>
  <c r="E75" i="6"/>
  <c r="E74" i="6"/>
  <c r="H74" i="6" s="1"/>
  <c r="E73" i="6"/>
  <c r="H73" i="6" s="1"/>
  <c r="E72" i="6"/>
  <c r="H72" i="6" s="1"/>
  <c r="E71" i="6"/>
  <c r="E70" i="6"/>
  <c r="H70" i="6" s="1"/>
  <c r="E68" i="6"/>
  <c r="E67" i="6"/>
  <c r="E66" i="6"/>
  <c r="H66" i="6" s="1"/>
  <c r="E64" i="6"/>
  <c r="H64" i="6" s="1"/>
  <c r="E63" i="6"/>
  <c r="E62" i="6"/>
  <c r="H62" i="6" s="1"/>
  <c r="E61" i="6"/>
  <c r="H61" i="6" s="1"/>
  <c r="E60" i="6"/>
  <c r="E59" i="6"/>
  <c r="E58" i="6"/>
  <c r="H58" i="6" s="1"/>
  <c r="E56" i="6"/>
  <c r="H56" i="6" s="1"/>
  <c r="E55" i="6"/>
  <c r="E54" i="6"/>
  <c r="H54" i="6" s="1"/>
  <c r="E53" i="6"/>
  <c r="H53" i="6" s="1"/>
  <c r="E52" i="6"/>
  <c r="H52" i="6" s="1"/>
  <c r="E51" i="6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E38" i="6"/>
  <c r="H38" i="6" s="1"/>
  <c r="E37" i="6"/>
  <c r="H37" i="6" s="1"/>
  <c r="E36" i="6"/>
  <c r="E35" i="6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C53" i="6"/>
  <c r="C43" i="6"/>
  <c r="C33" i="6"/>
  <c r="C23" i="6"/>
  <c r="C13" i="6"/>
  <c r="C5" i="6"/>
  <c r="E57" i="6" l="1"/>
  <c r="H57" i="6" s="1"/>
  <c r="E43" i="6"/>
  <c r="H43" i="6" s="1"/>
  <c r="E23" i="6"/>
  <c r="H23" i="6" s="1"/>
  <c r="E13" i="6"/>
  <c r="H13" i="6" s="1"/>
  <c r="E5" i="6"/>
  <c r="F77" i="6"/>
  <c r="G77" i="6"/>
  <c r="C77" i="6"/>
  <c r="D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77" i="6" l="1"/>
  <c r="H5" i="6"/>
  <c r="H77" i="6" s="1"/>
  <c r="E37" i="5"/>
  <c r="H37" i="5"/>
</calcChain>
</file>

<file path=xl/sharedStrings.xml><?xml version="1.0" encoding="utf-8"?>
<sst xmlns="http://schemas.openxmlformats.org/spreadsheetml/2006/main" count="220" uniqueCount="147">
  <si>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</si>
  <si>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</si>
  <si>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</si>
  <si>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</si>
  <si>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</si>
  <si>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</si>
  <si>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</si>
  <si>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</si>
  <si>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</si>
  <si>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</si>
  <si>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</si>
  <si>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</si>
  <si>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</si>
  <si>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</si>
  <si>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</si>
  <si>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</si>
  <si>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</si>
  <si>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</si>
  <si>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</si>
  <si>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</si>
  <si>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</si>
  <si>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</si>
  <si>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</si>
  <si>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</si>
  <si>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</si>
  <si>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</si>
  <si>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</si>
  <si>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</si>
  <si>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</si>
  <si>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</si>
  <si>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</si>
  <si>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</si>
  <si>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</si>
  <si>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</si>
  <si>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</si>
  <si>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</si>
  <si>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</si>
  <si>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</si>
  <si>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</si>
  <si>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</si>
  <si>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</si>
  <si>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</si>
  <si>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</si>
  <si>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</si>
  <si>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</si>
  <si>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</si>
  <si>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</si>
  <si>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</si>
  <si>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</si>
  <si>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</si>
  <si>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</si>
  <si>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</si>
  <si>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</si>
  <si>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</si>
  <si>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</si>
  <si>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</si>
  <si>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</si>
  <si>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</si>
  <si>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</si>
  <si>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</si>
  <si>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</si>
  <si>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</si>
  <si>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</si>
  <si>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</si>
  <si>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</si>
  <si>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</si>
  <si>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</si>
  <si>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</si>
  <si>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</si>
  <si>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</si>
  <si>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</si>
  <si>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</si>
  <si>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</si>
  <si>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</si>
  <si>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</si>
  <si>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</si>
  <si>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</si>
  <si>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</si>
  <si>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</si>
  <si>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</si>
  <si>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</si>
  <si>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</si>
  <si>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</si>
  <si>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</si>
  <si>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</si>
  <si>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</si>
  <si>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</si>
  <si>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</si>
  <si>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</si>
  <si>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</si>
  <si>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</si>
  <si>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</si>
  <si>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</si>
  <si>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</si>
  <si>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</si>
  <si>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</si>
  <si>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</si>
  <si>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</si>
  <si>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</si>
  <si>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</si>
  <si>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</si>
  <si>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</si>
  <si>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</si>
  <si>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</si>
  <si>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</si>
  <si>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</si>
  <si>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</si>
  <si>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</si>
  <si>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</si>
  <si>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</si>
  <si>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</si>
  <si>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</si>
  <si>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</si>
  <si>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</si>
  <si>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</si>
  <si>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</si>
  <si>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</si>
  <si>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</si>
  <si>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</si>
  <si>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</si>
  <si>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</si>
  <si>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</si>
  <si>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</si>
  <si>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</si>
  <si>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</si>
  <si>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</si>
  <si>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</si>
  <si>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</si>
  <si>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</si>
  <si>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Municipal de Agua Potable y Alcantarillado de Jaral del Progreso, Gto.
Estado Analítico del Ejercicio del Presupuesto de Egresos
Clasificación por Objeto del Gasto (Capítulo y Concepto)
Del 1 de Enero al 31 de Diciembre de 2022</t>
  </si>
  <si>
    <t>Sistema Municipal de Agua Potable y Alcantarillado de Jaral del Progreso, Gto.
Estado Analítico del Ejercicio del Presupuesto de Egresos
Clasificación Económica (por Tipo de Gasto)
Del 1 de Enero al 31 de Diciembre de 2022</t>
  </si>
  <si>
    <t>31120-8101 Consejo de Admon y Dirección</t>
  </si>
  <si>
    <t>31120-8102 Administración</t>
  </si>
  <si>
    <t>31120-8103 Comercialización</t>
  </si>
  <si>
    <t>31120-8104 Operación y Mantenimiento</t>
  </si>
  <si>
    <t>31120-8105 Calidad del Agua</t>
  </si>
  <si>
    <t>31120-8106 Comunicación y Cultura del Ag</t>
  </si>
  <si>
    <t>31120-8108 Obra Publica</t>
  </si>
  <si>
    <t>31120-8109 Derechos de Extracción y Otro</t>
  </si>
  <si>
    <t>Sistema Municipal de Agua Potable y Alcantarillado de Jaral del Progreso, Gto.
Estado Analítico del Ejercicio del Presupuesto de Egresos
Clasificación Administrativa
Del 1 de Enero al 31 de Diciembre de 2022</t>
  </si>
  <si>
    <t>Sistema Municipal de Agua Potable y Alcantarillado de Jaral del Progreso, Gto.
Estado Analítico del Ejercicio del Presupuesto de Egresos
Clasificación Administrativa (Poderes)
Del 1 de Enero al 31 de Diciembre de 2022</t>
  </si>
  <si>
    <t>Sistema Municipal de Agua Potable y Alcantarillado de Jaral del Progreso, Gto.
Estado Analítico del Ejercicio del Presupuesto de Egresos
Clasificación Administrativa (Sector Paraestatal)
Del 1 de Enero al 31 de Diciembre de 2022</t>
  </si>
  <si>
    <t>Sistema Municipal de Agua Potable y Alcantarillado de Jaral del Progreso, Gto.
Estado Analítico del Ejercicio del Presupuesto de Egresos
Clasificación Funcional (Finalidad y Función)
Del 1 de Enero al 31 de Diciembre de 2022</t>
  </si>
  <si>
    <t>C. Ramon Vargas Ruiz</t>
  </si>
  <si>
    <t>Director General</t>
  </si>
  <si>
    <t>LAE. Gerardo García Magaña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</si>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</sst>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tabSelected="1" topLeftCell="A52" workbookViewId="0">
      <selection activeCell="E90" sqref="E90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2" t="s">
        <v>129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6"/>
    </row>
    <row r="4" spans="1:8" x14ac:dyDescent="0.2">
      <c r="A4" s="51"/>
      <c r="B4" s="52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11006585.67</v>
      </c>
      <c r="D5" s="34">
        <f>SUM(D6:D12)</f>
        <v>551800</v>
      </c>
      <c r="E5" s="34">
        <f>C5+D5</f>
        <v>11558385.67</v>
      </c>
      <c r="F5" s="34">
        <f>SUM(F6:F12)</f>
        <v>10924237.690000001</v>
      </c>
      <c r="G5" s="34">
        <f>SUM(G6:G12)</f>
        <v>10924237.690000001</v>
      </c>
      <c r="H5" s="34">
        <f>E5-F5</f>
        <v>634147.97999999858</v>
      </c>
    </row>
    <row r="6" spans="1:8" x14ac:dyDescent="0.2">
      <c r="A6" s="28">
        <v>1100</v>
      </c>
      <c r="B6" s="10" t="s">
        <v>68</v>
      </c>
      <c r="C6" s="12">
        <v>6068261.6699999999</v>
      </c>
      <c r="D6" s="12">
        <v>0</v>
      </c>
      <c r="E6" s="12">
        <f t="shared" ref="E6:E69" si="0">C6+D6</f>
        <v>6068261.6699999999</v>
      </c>
      <c r="F6" s="12">
        <v>6002530.7000000002</v>
      </c>
      <c r="G6" s="12">
        <v>5902530.7000000002</v>
      </c>
      <c r="H6" s="12">
        <f t="shared" ref="H6:H69" si="1">E6-F6</f>
        <v>65730.969999999739</v>
      </c>
    </row>
    <row r="7" spans="1:8" x14ac:dyDescent="0.2">
      <c r="A7" s="28">
        <v>1200</v>
      </c>
      <c r="B7" s="10" t="s">
        <v>69</v>
      </c>
      <c r="C7" s="12">
        <v>831913</v>
      </c>
      <c r="D7" s="12">
        <v>30000</v>
      </c>
      <c r="E7" s="12">
        <f t="shared" si="0"/>
        <v>861913</v>
      </c>
      <c r="F7" s="12">
        <v>741069.37</v>
      </c>
      <c r="G7" s="12">
        <v>841069.37</v>
      </c>
      <c r="H7" s="12">
        <f t="shared" si="1"/>
        <v>120843.63</v>
      </c>
    </row>
    <row r="8" spans="1:8" x14ac:dyDescent="0.2">
      <c r="A8" s="28">
        <v>1300</v>
      </c>
      <c r="B8" s="10" t="s">
        <v>70</v>
      </c>
      <c r="C8" s="12">
        <v>1286197</v>
      </c>
      <c r="D8" s="12">
        <v>383000</v>
      </c>
      <c r="E8" s="12">
        <f t="shared" si="0"/>
        <v>1669197</v>
      </c>
      <c r="F8" s="12">
        <v>1506477.75</v>
      </c>
      <c r="G8" s="12">
        <v>1506477.75</v>
      </c>
      <c r="H8" s="12">
        <f t="shared" si="1"/>
        <v>162719.25</v>
      </c>
    </row>
    <row r="9" spans="1:8" x14ac:dyDescent="0.2">
      <c r="A9" s="28">
        <v>1400</v>
      </c>
      <c r="B9" s="10" t="s">
        <v>34</v>
      </c>
      <c r="C9" s="12">
        <v>1204000</v>
      </c>
      <c r="D9" s="12">
        <v>38800</v>
      </c>
      <c r="E9" s="12">
        <f t="shared" si="0"/>
        <v>1242800</v>
      </c>
      <c r="F9" s="12">
        <v>1215751.9099999999</v>
      </c>
      <c r="G9" s="12">
        <v>1215751.9099999999</v>
      </c>
      <c r="H9" s="12">
        <f t="shared" si="1"/>
        <v>27048.090000000084</v>
      </c>
    </row>
    <row r="10" spans="1:8" x14ac:dyDescent="0.2">
      <c r="A10" s="28">
        <v>1500</v>
      </c>
      <c r="B10" s="10" t="s">
        <v>71</v>
      </c>
      <c r="C10" s="12">
        <v>1616214</v>
      </c>
      <c r="D10" s="12">
        <v>100000</v>
      </c>
      <c r="E10" s="12">
        <f t="shared" si="0"/>
        <v>1716214</v>
      </c>
      <c r="F10" s="12">
        <v>1458407.96</v>
      </c>
      <c r="G10" s="12">
        <v>1458407.96</v>
      </c>
      <c r="H10" s="12">
        <f t="shared" si="1"/>
        <v>257806.04000000004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2662600</v>
      </c>
      <c r="D13" s="35">
        <f>SUM(D14:D22)</f>
        <v>380000</v>
      </c>
      <c r="E13" s="35">
        <f t="shared" si="0"/>
        <v>3042600</v>
      </c>
      <c r="F13" s="35">
        <f>SUM(F14:F22)</f>
        <v>2059742.58</v>
      </c>
      <c r="G13" s="35">
        <f>SUM(G14:G22)</f>
        <v>2059742.58</v>
      </c>
      <c r="H13" s="35">
        <f t="shared" si="1"/>
        <v>982857.41999999993</v>
      </c>
    </row>
    <row r="14" spans="1:8" x14ac:dyDescent="0.2">
      <c r="A14" s="28">
        <v>2100</v>
      </c>
      <c r="B14" s="10" t="s">
        <v>73</v>
      </c>
      <c r="C14" s="12">
        <v>130000</v>
      </c>
      <c r="D14" s="12">
        <v>5000</v>
      </c>
      <c r="E14" s="12">
        <f t="shared" si="0"/>
        <v>135000</v>
      </c>
      <c r="F14" s="12">
        <v>121040.99</v>
      </c>
      <c r="G14" s="12">
        <v>121040.99</v>
      </c>
      <c r="H14" s="12">
        <f t="shared" si="1"/>
        <v>13959.009999999995</v>
      </c>
    </row>
    <row r="15" spans="1:8" x14ac:dyDescent="0.2">
      <c r="A15" s="28">
        <v>2200</v>
      </c>
      <c r="B15" s="10" t="s">
        <v>74</v>
      </c>
      <c r="C15" s="12">
        <v>33000</v>
      </c>
      <c r="D15" s="12">
        <v>5000</v>
      </c>
      <c r="E15" s="12">
        <f t="shared" si="0"/>
        <v>38000</v>
      </c>
      <c r="F15" s="12">
        <v>23402.11</v>
      </c>
      <c r="G15" s="12">
        <v>23402.11</v>
      </c>
      <c r="H15" s="12">
        <f t="shared" si="1"/>
        <v>14597.89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885000</v>
      </c>
      <c r="D17" s="12">
        <v>305000</v>
      </c>
      <c r="E17" s="12">
        <f t="shared" si="0"/>
        <v>1190000</v>
      </c>
      <c r="F17" s="12">
        <v>899894.79</v>
      </c>
      <c r="G17" s="12">
        <v>899894.79</v>
      </c>
      <c r="H17" s="12">
        <f t="shared" si="1"/>
        <v>290105.20999999996</v>
      </c>
    </row>
    <row r="18" spans="1:8" x14ac:dyDescent="0.2">
      <c r="A18" s="28">
        <v>2500</v>
      </c>
      <c r="B18" s="10" t="s">
        <v>77</v>
      </c>
      <c r="C18" s="12">
        <v>756000</v>
      </c>
      <c r="D18" s="12">
        <v>0</v>
      </c>
      <c r="E18" s="12">
        <f t="shared" si="0"/>
        <v>756000</v>
      </c>
      <c r="F18" s="12">
        <v>284232.45</v>
      </c>
      <c r="G18" s="12">
        <v>284232.45</v>
      </c>
      <c r="H18" s="12">
        <f t="shared" si="1"/>
        <v>471767.55</v>
      </c>
    </row>
    <row r="19" spans="1:8" x14ac:dyDescent="0.2">
      <c r="A19" s="28">
        <v>2600</v>
      </c>
      <c r="B19" s="10" t="s">
        <v>78</v>
      </c>
      <c r="C19" s="12">
        <v>526000</v>
      </c>
      <c r="D19" s="12">
        <v>65000</v>
      </c>
      <c r="E19" s="12">
        <f t="shared" si="0"/>
        <v>591000</v>
      </c>
      <c r="F19" s="12">
        <v>593451.89</v>
      </c>
      <c r="G19" s="12">
        <v>593451.89</v>
      </c>
      <c r="H19" s="12">
        <f t="shared" si="1"/>
        <v>-2451.890000000014</v>
      </c>
    </row>
    <row r="20" spans="1:8" x14ac:dyDescent="0.2">
      <c r="A20" s="28">
        <v>2700</v>
      </c>
      <c r="B20" s="10" t="s">
        <v>79</v>
      </c>
      <c r="C20" s="12">
        <v>256600</v>
      </c>
      <c r="D20" s="12">
        <v>0</v>
      </c>
      <c r="E20" s="12">
        <f t="shared" si="0"/>
        <v>256600</v>
      </c>
      <c r="F20" s="12">
        <v>129038.98</v>
      </c>
      <c r="G20" s="12">
        <v>129038.98</v>
      </c>
      <c r="H20" s="12">
        <f t="shared" si="1"/>
        <v>127561.02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76000</v>
      </c>
      <c r="D22" s="12">
        <v>0</v>
      </c>
      <c r="E22" s="12">
        <f t="shared" si="0"/>
        <v>76000</v>
      </c>
      <c r="F22" s="12">
        <v>8681.3700000000008</v>
      </c>
      <c r="G22" s="12">
        <v>8681.3700000000008</v>
      </c>
      <c r="H22" s="12">
        <f t="shared" si="1"/>
        <v>67318.63</v>
      </c>
    </row>
    <row r="23" spans="1:8" x14ac:dyDescent="0.2">
      <c r="A23" s="29" t="s">
        <v>61</v>
      </c>
      <c r="B23" s="6"/>
      <c r="C23" s="35">
        <f>SUM(C24:C32)</f>
        <v>7454001</v>
      </c>
      <c r="D23" s="35">
        <f>SUM(D24:D32)</f>
        <v>1224000</v>
      </c>
      <c r="E23" s="35">
        <f t="shared" si="0"/>
        <v>8678001</v>
      </c>
      <c r="F23" s="35">
        <f>SUM(F24:F32)</f>
        <v>8143250.7599999998</v>
      </c>
      <c r="G23" s="35">
        <f>SUM(G24:G32)</f>
        <v>8143250.7599999998</v>
      </c>
      <c r="H23" s="35">
        <f t="shared" si="1"/>
        <v>534750.24000000022</v>
      </c>
    </row>
    <row r="24" spans="1:8" x14ac:dyDescent="0.2">
      <c r="A24" s="28">
        <v>3100</v>
      </c>
      <c r="B24" s="10" t="s">
        <v>82</v>
      </c>
      <c r="C24" s="12">
        <v>2653500</v>
      </c>
      <c r="D24" s="12">
        <v>405000</v>
      </c>
      <c r="E24" s="12">
        <f t="shared" si="0"/>
        <v>3058500</v>
      </c>
      <c r="F24" s="12">
        <v>2927586.23</v>
      </c>
      <c r="G24" s="12">
        <v>2927586.23</v>
      </c>
      <c r="H24" s="12">
        <f t="shared" si="1"/>
        <v>130913.77000000002</v>
      </c>
    </row>
    <row r="25" spans="1:8" x14ac:dyDescent="0.2">
      <c r="A25" s="28">
        <v>3200</v>
      </c>
      <c r="B25" s="10" t="s">
        <v>83</v>
      </c>
      <c r="C25" s="12">
        <v>40000</v>
      </c>
      <c r="D25" s="12">
        <v>0</v>
      </c>
      <c r="E25" s="12">
        <f t="shared" si="0"/>
        <v>40000</v>
      </c>
      <c r="F25" s="12">
        <v>10681.04</v>
      </c>
      <c r="G25" s="12">
        <v>10681.04</v>
      </c>
      <c r="H25" s="12">
        <f t="shared" si="1"/>
        <v>29318.959999999999</v>
      </c>
    </row>
    <row r="26" spans="1:8" x14ac:dyDescent="0.2">
      <c r="A26" s="28">
        <v>3300</v>
      </c>
      <c r="B26" s="10" t="s">
        <v>84</v>
      </c>
      <c r="C26" s="12">
        <v>417500</v>
      </c>
      <c r="D26" s="12">
        <v>416000</v>
      </c>
      <c r="E26" s="12">
        <f t="shared" si="0"/>
        <v>833500</v>
      </c>
      <c r="F26" s="12">
        <v>826496.46</v>
      </c>
      <c r="G26" s="12">
        <v>826496.46</v>
      </c>
      <c r="H26" s="12">
        <f t="shared" si="1"/>
        <v>7003.5400000000373</v>
      </c>
    </row>
    <row r="27" spans="1:8" x14ac:dyDescent="0.2">
      <c r="A27" s="28">
        <v>3400</v>
      </c>
      <c r="B27" s="10" t="s">
        <v>85</v>
      </c>
      <c r="C27" s="12">
        <v>163000</v>
      </c>
      <c r="D27" s="12">
        <v>0</v>
      </c>
      <c r="E27" s="12">
        <f t="shared" si="0"/>
        <v>163000</v>
      </c>
      <c r="F27" s="12">
        <v>62569.96</v>
      </c>
      <c r="G27" s="12">
        <v>62569.96</v>
      </c>
      <c r="H27" s="12">
        <f t="shared" si="1"/>
        <v>100430.04000000001</v>
      </c>
    </row>
    <row r="28" spans="1:8" x14ac:dyDescent="0.2">
      <c r="A28" s="28">
        <v>3500</v>
      </c>
      <c r="B28" s="10" t="s">
        <v>86</v>
      </c>
      <c r="C28" s="12">
        <v>3376000</v>
      </c>
      <c r="D28" s="12">
        <v>0</v>
      </c>
      <c r="E28" s="12">
        <f t="shared" si="0"/>
        <v>3376000</v>
      </c>
      <c r="F28" s="12">
        <v>3277223.96</v>
      </c>
      <c r="G28" s="12">
        <v>3277223.96</v>
      </c>
      <c r="H28" s="12">
        <f t="shared" si="1"/>
        <v>98776.040000000037</v>
      </c>
    </row>
    <row r="29" spans="1:8" x14ac:dyDescent="0.2">
      <c r="A29" s="28">
        <v>3600</v>
      </c>
      <c r="B29" s="10" t="s">
        <v>87</v>
      </c>
      <c r="C29" s="12">
        <v>70000</v>
      </c>
      <c r="D29" s="12">
        <v>0</v>
      </c>
      <c r="E29" s="12">
        <f t="shared" si="0"/>
        <v>70000</v>
      </c>
      <c r="F29" s="12">
        <v>14755</v>
      </c>
      <c r="G29" s="12">
        <v>14755</v>
      </c>
      <c r="H29" s="12">
        <f t="shared" si="1"/>
        <v>55245</v>
      </c>
    </row>
    <row r="30" spans="1:8" x14ac:dyDescent="0.2">
      <c r="A30" s="28">
        <v>3700</v>
      </c>
      <c r="B30" s="10" t="s">
        <v>88</v>
      </c>
      <c r="C30" s="12">
        <v>16001</v>
      </c>
      <c r="D30" s="12">
        <v>0</v>
      </c>
      <c r="E30" s="12">
        <f t="shared" si="0"/>
        <v>16001</v>
      </c>
      <c r="F30" s="12">
        <v>2950.62</v>
      </c>
      <c r="G30" s="12">
        <v>2950.62</v>
      </c>
      <c r="H30" s="12">
        <f t="shared" si="1"/>
        <v>13050.380000000001</v>
      </c>
    </row>
    <row r="31" spans="1:8" x14ac:dyDescent="0.2">
      <c r="A31" s="28">
        <v>3800</v>
      </c>
      <c r="B31" s="10" t="s">
        <v>89</v>
      </c>
      <c r="C31" s="12">
        <v>111000</v>
      </c>
      <c r="D31" s="12">
        <v>58000</v>
      </c>
      <c r="E31" s="12">
        <f t="shared" si="0"/>
        <v>169000</v>
      </c>
      <c r="F31" s="12">
        <v>98542.43</v>
      </c>
      <c r="G31" s="12">
        <v>98542.43</v>
      </c>
      <c r="H31" s="12">
        <f t="shared" si="1"/>
        <v>70457.570000000007</v>
      </c>
    </row>
    <row r="32" spans="1:8" x14ac:dyDescent="0.2">
      <c r="A32" s="28">
        <v>3900</v>
      </c>
      <c r="B32" s="10" t="s">
        <v>18</v>
      </c>
      <c r="C32" s="12">
        <v>607000</v>
      </c>
      <c r="D32" s="12">
        <v>345000</v>
      </c>
      <c r="E32" s="12">
        <f t="shared" si="0"/>
        <v>952000</v>
      </c>
      <c r="F32" s="12">
        <v>922445.06</v>
      </c>
      <c r="G32" s="12">
        <v>922445.06</v>
      </c>
      <c r="H32" s="12">
        <f t="shared" si="1"/>
        <v>29554.939999999944</v>
      </c>
    </row>
    <row r="33" spans="1:8" x14ac:dyDescent="0.2">
      <c r="A33" s="29" t="s">
        <v>62</v>
      </c>
      <c r="B33" s="6"/>
      <c r="C33" s="35">
        <f>SUM(C34:C42)</f>
        <v>0</v>
      </c>
      <c r="D33" s="35">
        <f>SUM(D34:D42)</f>
        <v>0</v>
      </c>
      <c r="E33" s="35">
        <f t="shared" si="0"/>
        <v>0</v>
      </c>
      <c r="F33" s="35">
        <f>SUM(F34:F42)</f>
        <v>0</v>
      </c>
      <c r="G33" s="35">
        <f>SUM(G34:G42)</f>
        <v>0</v>
      </c>
      <c r="H33" s="35">
        <f t="shared" si="1"/>
        <v>0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756100</v>
      </c>
      <c r="D43" s="35">
        <f>SUM(D44:D52)</f>
        <v>0</v>
      </c>
      <c r="E43" s="35">
        <f t="shared" si="0"/>
        <v>756100</v>
      </c>
      <c r="F43" s="35">
        <f>SUM(F44:F52)</f>
        <v>500904.29</v>
      </c>
      <c r="G43" s="35">
        <f>SUM(G44:G52)</f>
        <v>500904.29</v>
      </c>
      <c r="H43" s="35">
        <f t="shared" si="1"/>
        <v>255195.71000000002</v>
      </c>
    </row>
    <row r="44" spans="1:8" x14ac:dyDescent="0.2">
      <c r="A44" s="28">
        <v>5100</v>
      </c>
      <c r="B44" s="10" t="s">
        <v>97</v>
      </c>
      <c r="C44" s="12">
        <v>210200</v>
      </c>
      <c r="D44" s="12">
        <v>-6032</v>
      </c>
      <c r="E44" s="12">
        <f t="shared" si="0"/>
        <v>204168</v>
      </c>
      <c r="F44" s="12">
        <v>80143.88</v>
      </c>
      <c r="G44" s="12">
        <v>80143.88</v>
      </c>
      <c r="H44" s="12">
        <f t="shared" si="1"/>
        <v>124024.12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420000</v>
      </c>
      <c r="D47" s="12">
        <v>0</v>
      </c>
      <c r="E47" s="12">
        <f t="shared" si="0"/>
        <v>420000</v>
      </c>
      <c r="F47" s="12">
        <v>397672.41</v>
      </c>
      <c r="G47" s="12">
        <v>397672.41</v>
      </c>
      <c r="H47" s="12">
        <f t="shared" si="1"/>
        <v>22327.590000000026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125900</v>
      </c>
      <c r="D49" s="12">
        <v>0</v>
      </c>
      <c r="E49" s="12">
        <f t="shared" si="0"/>
        <v>125900</v>
      </c>
      <c r="F49" s="12">
        <v>17056</v>
      </c>
      <c r="G49" s="12">
        <v>17056</v>
      </c>
      <c r="H49" s="12">
        <f t="shared" si="1"/>
        <v>108844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6032</v>
      </c>
      <c r="E52" s="12">
        <f t="shared" si="0"/>
        <v>6032</v>
      </c>
      <c r="F52" s="12">
        <v>6032</v>
      </c>
      <c r="G52" s="12">
        <v>6032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106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6916511.3300000001</v>
      </c>
      <c r="D57" s="35">
        <f>SUM(D58:D64)</f>
        <v>-2155800</v>
      </c>
      <c r="E57" s="35">
        <f t="shared" si="0"/>
        <v>4760711.33</v>
      </c>
      <c r="F57" s="35">
        <f>SUM(F58:F64)</f>
        <v>0</v>
      </c>
      <c r="G57" s="35">
        <f>SUM(G58:G64)</f>
        <v>0</v>
      </c>
      <c r="H57" s="35">
        <f t="shared" si="1"/>
        <v>4760711.33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6916511.3300000001</v>
      </c>
      <c r="D64" s="12">
        <v>-2155800</v>
      </c>
      <c r="E64" s="12">
        <f t="shared" si="0"/>
        <v>4760711.33</v>
      </c>
      <c r="F64" s="12">
        <v>0</v>
      </c>
      <c r="G64" s="12">
        <v>0</v>
      </c>
      <c r="H64" s="12">
        <f t="shared" si="1"/>
        <v>4760711.33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67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116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28795798</v>
      </c>
      <c r="D77" s="37">
        <f t="shared" si="4"/>
        <v>0</v>
      </c>
      <c r="E77" s="37">
        <f t="shared" si="4"/>
        <v>28795798</v>
      </c>
      <c r="F77" s="37">
        <f t="shared" si="4"/>
        <v>21628135.32</v>
      </c>
      <c r="G77" s="37">
        <f t="shared" si="4"/>
        <v>21628135.32</v>
      </c>
      <c r="H77" s="37">
        <f t="shared" si="4"/>
        <v>7167662.6799999988</v>
      </c>
    </row>
    <row r="79" spans="1:8" x14ac:dyDescent="0.2">
      <c r="A79" s="1" t="s">
        <v>126</v>
      </c>
    </row>
    <row r="88" spans="2:8" x14ac:dyDescent="0.2">
      <c r="B88" s="41" t="s">
        <v>143</v>
      </c>
      <c r="C88" s="41"/>
      <c r="D88" s="41"/>
      <c r="E88" s="41" t="s">
        <v>145</v>
      </c>
      <c r="F88" s="41"/>
      <c r="G88" s="41"/>
      <c r="H88" s="41"/>
    </row>
    <row r="89" spans="2:8" x14ac:dyDescent="0.2">
      <c r="B89" s="41" t="s">
        <v>144</v>
      </c>
      <c r="C89" s="41"/>
      <c r="D89" s="41"/>
      <c r="E89" s="41" t="s">
        <v>146</v>
      </c>
      <c r="F89" s="41"/>
      <c r="G89" s="41"/>
      <c r="H89" s="41"/>
    </row>
  </sheetData>
  <sheetProtection formatCells="0" formatColumns="0" formatRows="0" autoFilter="0"/>
  <mergeCells count="8">
    <mergeCell ref="B89:D89"/>
    <mergeCell ref="E88:H88"/>
    <mergeCell ref="E89:H89"/>
    <mergeCell ref="A1:H1"/>
    <mergeCell ref="C2:G2"/>
    <mergeCell ref="H2:H3"/>
    <mergeCell ref="A2:B4"/>
    <mergeCell ref="B88:D8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Normal="100" workbookViewId="0">
      <selection activeCell="E20" sqref="E20:H2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2" t="s">
        <v>130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6"/>
    </row>
    <row r="4" spans="1:8" x14ac:dyDescent="0.2">
      <c r="A4" s="51"/>
      <c r="B4" s="52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28039698</v>
      </c>
      <c r="D5" s="38">
        <v>0</v>
      </c>
      <c r="E5" s="38">
        <f>C5+D5</f>
        <v>28039698</v>
      </c>
      <c r="F5" s="38">
        <v>21127231.030000001</v>
      </c>
      <c r="G5" s="38">
        <v>21127231.030000001</v>
      </c>
      <c r="H5" s="38">
        <f>E5-F5</f>
        <v>6912466.9699999988</v>
      </c>
    </row>
    <row r="6" spans="1:8" x14ac:dyDescent="0.2">
      <c r="A6" s="5"/>
      <c r="B6" s="13" t="s">
        <v>1</v>
      </c>
      <c r="C6" s="38">
        <v>756100</v>
      </c>
      <c r="D6" s="38">
        <v>0</v>
      </c>
      <c r="E6" s="38">
        <f>C6+D6</f>
        <v>756100</v>
      </c>
      <c r="F6" s="38">
        <v>500904.29</v>
      </c>
      <c r="G6" s="38">
        <v>500904.29</v>
      </c>
      <c r="H6" s="38">
        <f>E6-F6</f>
        <v>255195.71000000002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28795798</v>
      </c>
      <c r="D10" s="37">
        <f t="shared" si="0"/>
        <v>0</v>
      </c>
      <c r="E10" s="37">
        <f t="shared" si="0"/>
        <v>28795798</v>
      </c>
      <c r="F10" s="37">
        <f t="shared" si="0"/>
        <v>21628135.32</v>
      </c>
      <c r="G10" s="37">
        <f t="shared" si="0"/>
        <v>21628135.32</v>
      </c>
      <c r="H10" s="37">
        <f t="shared" si="0"/>
        <v>7167662.6799999988</v>
      </c>
    </row>
    <row r="12" spans="1:8" x14ac:dyDescent="0.2">
      <c r="A12" s="1" t="s">
        <v>126</v>
      </c>
    </row>
    <row r="19" spans="2:8" x14ac:dyDescent="0.2">
      <c r="B19" s="41" t="s">
        <v>143</v>
      </c>
      <c r="C19" s="41"/>
      <c r="D19" s="41"/>
      <c r="E19" s="41" t="s">
        <v>145</v>
      </c>
      <c r="F19" s="41"/>
      <c r="G19" s="41"/>
      <c r="H19" s="41"/>
    </row>
    <row r="20" spans="2:8" x14ac:dyDescent="0.2">
      <c r="B20" s="41" t="s">
        <v>144</v>
      </c>
      <c r="C20" s="41"/>
      <c r="D20" s="41"/>
      <c r="E20" s="41" t="s">
        <v>146</v>
      </c>
      <c r="F20" s="41"/>
      <c r="G20" s="41"/>
      <c r="H20" s="41"/>
    </row>
  </sheetData>
  <sheetProtection formatCells="0" formatColumns="0" formatRows="0" autoFilter="0"/>
  <mergeCells count="8">
    <mergeCell ref="B20:D20"/>
    <mergeCell ref="E19:H19"/>
    <mergeCell ref="E20:H20"/>
    <mergeCell ref="A1:H1"/>
    <mergeCell ref="C2:G2"/>
    <mergeCell ref="H2:H3"/>
    <mergeCell ref="A2:B4"/>
    <mergeCell ref="B19:D19"/>
  </mergeCells>
  <printOptions horizontalCentered="1"/>
  <pageMargins left="0.31496062992125984" right="0.70866141732283472" top="0.74803149606299213" bottom="0.74803149606299213" header="0.31496062992125984" footer="0.31496062992125984"/>
  <pageSetup paperSize="141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opLeftCell="A22" workbookViewId="0">
      <selection activeCell="D54" sqref="D54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2" t="s">
        <v>139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6"/>
    </row>
    <row r="4" spans="1:8" x14ac:dyDescent="0.2">
      <c r="A4" s="51"/>
      <c r="B4" s="52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131</v>
      </c>
      <c r="C6" s="12">
        <v>1819154</v>
      </c>
      <c r="D6" s="12">
        <v>270000</v>
      </c>
      <c r="E6" s="12">
        <f>C6+D6</f>
        <v>2089154</v>
      </c>
      <c r="F6" s="12">
        <v>1999490.72</v>
      </c>
      <c r="G6" s="12">
        <v>1999490.72</v>
      </c>
      <c r="H6" s="12">
        <f>E6-F6</f>
        <v>89663.280000000028</v>
      </c>
    </row>
    <row r="7" spans="1:8" x14ac:dyDescent="0.2">
      <c r="A7" s="4"/>
      <c r="B7" s="15" t="s">
        <v>132</v>
      </c>
      <c r="C7" s="12">
        <v>3361918.67</v>
      </c>
      <c r="D7" s="12">
        <v>179500</v>
      </c>
      <c r="E7" s="12">
        <f t="shared" ref="E7:E12" si="0">C7+D7</f>
        <v>3541418.67</v>
      </c>
      <c r="F7" s="12">
        <v>3090667.91</v>
      </c>
      <c r="G7" s="12">
        <v>3090667.91</v>
      </c>
      <c r="H7" s="12">
        <f t="shared" ref="H7:H12" si="1">E7-F7</f>
        <v>450750.75999999978</v>
      </c>
    </row>
    <row r="8" spans="1:8" x14ac:dyDescent="0.2">
      <c r="A8" s="4"/>
      <c r="B8" s="15" t="s">
        <v>133</v>
      </c>
      <c r="C8" s="12">
        <v>2654439</v>
      </c>
      <c r="D8" s="12">
        <v>764300</v>
      </c>
      <c r="E8" s="12">
        <f t="shared" si="0"/>
        <v>3418739</v>
      </c>
      <c r="F8" s="12">
        <v>2954637.98</v>
      </c>
      <c r="G8" s="12">
        <v>2954637.98</v>
      </c>
      <c r="H8" s="12">
        <f t="shared" si="1"/>
        <v>464101.02</v>
      </c>
    </row>
    <row r="9" spans="1:8" x14ac:dyDescent="0.2">
      <c r="A9" s="4"/>
      <c r="B9" s="15" t="s">
        <v>134</v>
      </c>
      <c r="C9" s="12">
        <v>11272718</v>
      </c>
      <c r="D9" s="12">
        <v>587000</v>
      </c>
      <c r="E9" s="12">
        <f t="shared" si="0"/>
        <v>11859718</v>
      </c>
      <c r="F9" s="12">
        <v>11356210.24</v>
      </c>
      <c r="G9" s="12">
        <v>11356210.24</v>
      </c>
      <c r="H9" s="12">
        <f t="shared" si="1"/>
        <v>503507.75999999978</v>
      </c>
    </row>
    <row r="10" spans="1:8" x14ac:dyDescent="0.2">
      <c r="A10" s="4"/>
      <c r="B10" s="15" t="s">
        <v>135</v>
      </c>
      <c r="C10" s="12">
        <v>1808674</v>
      </c>
      <c r="D10" s="12">
        <v>20000</v>
      </c>
      <c r="E10" s="12">
        <f t="shared" si="0"/>
        <v>1828674</v>
      </c>
      <c r="F10" s="12">
        <v>1134366.8500000001</v>
      </c>
      <c r="G10" s="12">
        <v>1134366.8500000001</v>
      </c>
      <c r="H10" s="12">
        <f t="shared" si="1"/>
        <v>694307.14999999991</v>
      </c>
    </row>
    <row r="11" spans="1:8" x14ac:dyDescent="0.2">
      <c r="A11" s="4"/>
      <c r="B11" s="15" t="s">
        <v>136</v>
      </c>
      <c r="C11" s="12">
        <v>512383</v>
      </c>
      <c r="D11" s="12">
        <v>0</v>
      </c>
      <c r="E11" s="12">
        <f t="shared" si="0"/>
        <v>512383</v>
      </c>
      <c r="F11" s="12">
        <v>395963.62</v>
      </c>
      <c r="G11" s="12">
        <v>395963.62</v>
      </c>
      <c r="H11" s="12">
        <f t="shared" si="1"/>
        <v>116419.38</v>
      </c>
    </row>
    <row r="12" spans="1:8" x14ac:dyDescent="0.2">
      <c r="A12" s="4"/>
      <c r="B12" s="15" t="s">
        <v>137</v>
      </c>
      <c r="C12" s="12">
        <v>6916511.3300000001</v>
      </c>
      <c r="D12" s="12">
        <v>-2070800</v>
      </c>
      <c r="E12" s="12">
        <f t="shared" si="0"/>
        <v>4845711.33</v>
      </c>
      <c r="F12" s="12">
        <v>0</v>
      </c>
      <c r="G12" s="12">
        <v>0</v>
      </c>
      <c r="H12" s="12">
        <f t="shared" si="1"/>
        <v>4845711.33</v>
      </c>
    </row>
    <row r="13" spans="1:8" x14ac:dyDescent="0.2">
      <c r="A13" s="4"/>
      <c r="B13" s="15" t="s">
        <v>138</v>
      </c>
      <c r="C13" s="12">
        <v>450000</v>
      </c>
      <c r="D13" s="12">
        <v>250000</v>
      </c>
      <c r="E13" s="12">
        <f t="shared" ref="E13" si="2">C13+D13</f>
        <v>700000</v>
      </c>
      <c r="F13" s="12">
        <v>696798</v>
      </c>
      <c r="G13" s="12">
        <v>696798</v>
      </c>
      <c r="H13" s="12">
        <f t="shared" ref="H13" si="3">E13-F13</f>
        <v>3202</v>
      </c>
    </row>
    <row r="14" spans="1:8" x14ac:dyDescent="0.2">
      <c r="A14" s="4"/>
      <c r="B14" s="15"/>
      <c r="C14" s="12"/>
      <c r="D14" s="12"/>
      <c r="E14" s="12"/>
      <c r="F14" s="12"/>
      <c r="G14" s="12"/>
      <c r="H14" s="12"/>
    </row>
    <row r="15" spans="1:8" x14ac:dyDescent="0.2">
      <c r="A15" s="17"/>
      <c r="B15" s="31" t="s">
        <v>51</v>
      </c>
      <c r="C15" s="40">
        <f t="shared" ref="C15:H15" si="4">SUM(C6:C14)</f>
        <v>28795798</v>
      </c>
      <c r="D15" s="40">
        <f t="shared" si="4"/>
        <v>0</v>
      </c>
      <c r="E15" s="40">
        <f t="shared" si="4"/>
        <v>28795798</v>
      </c>
      <c r="F15" s="40">
        <f t="shared" si="4"/>
        <v>21628135.320000004</v>
      </c>
      <c r="G15" s="40">
        <f t="shared" si="4"/>
        <v>21628135.320000004</v>
      </c>
      <c r="H15" s="40">
        <f t="shared" si="4"/>
        <v>7167662.6799999997</v>
      </c>
    </row>
    <row r="18" spans="1:8" ht="45" customHeight="1" x14ac:dyDescent="0.2">
      <c r="A18" s="42" t="s">
        <v>140</v>
      </c>
      <c r="B18" s="43"/>
      <c r="C18" s="43"/>
      <c r="D18" s="43"/>
      <c r="E18" s="43"/>
      <c r="F18" s="43"/>
      <c r="G18" s="43"/>
      <c r="H18" s="44"/>
    </row>
    <row r="19" spans="1:8" x14ac:dyDescent="0.2">
      <c r="A19" s="47" t="s">
        <v>52</v>
      </c>
      <c r="B19" s="48"/>
      <c r="C19" s="42" t="s">
        <v>58</v>
      </c>
      <c r="D19" s="43"/>
      <c r="E19" s="43"/>
      <c r="F19" s="43"/>
      <c r="G19" s="44"/>
      <c r="H19" s="45" t="s">
        <v>57</v>
      </c>
    </row>
    <row r="20" spans="1:8" ht="22.5" x14ac:dyDescent="0.2">
      <c r="A20" s="49"/>
      <c r="B20" s="50"/>
      <c r="C20" s="8" t="s">
        <v>53</v>
      </c>
      <c r="D20" s="8" t="s">
        <v>123</v>
      </c>
      <c r="E20" s="8" t="s">
        <v>54</v>
      </c>
      <c r="F20" s="8" t="s">
        <v>55</v>
      </c>
      <c r="G20" s="8" t="s">
        <v>56</v>
      </c>
      <c r="H20" s="46"/>
    </row>
    <row r="21" spans="1:8" x14ac:dyDescent="0.2">
      <c r="A21" s="51"/>
      <c r="B21" s="52"/>
      <c r="C21" s="9">
        <v>1</v>
      </c>
      <c r="D21" s="9">
        <v>2</v>
      </c>
      <c r="E21" s="9" t="s">
        <v>124</v>
      </c>
      <c r="F21" s="9">
        <v>4</v>
      </c>
      <c r="G21" s="9">
        <v>5</v>
      </c>
      <c r="H21" s="9" t="s">
        <v>125</v>
      </c>
    </row>
    <row r="22" spans="1:8" x14ac:dyDescent="0.2">
      <c r="A22" s="4"/>
      <c r="B22" s="2" t="s">
        <v>8</v>
      </c>
      <c r="C22" s="12">
        <v>0</v>
      </c>
      <c r="D22" s="12">
        <v>0</v>
      </c>
      <c r="E22" s="12">
        <f>C22+D22</f>
        <v>0</v>
      </c>
      <c r="F22" s="12">
        <v>0</v>
      </c>
      <c r="G22" s="12">
        <v>0</v>
      </c>
      <c r="H22" s="12">
        <f>E22-F22</f>
        <v>0</v>
      </c>
    </row>
    <row r="23" spans="1:8" x14ac:dyDescent="0.2">
      <c r="A23" s="4"/>
      <c r="B23" s="2" t="s">
        <v>9</v>
      </c>
      <c r="C23" s="12">
        <v>0</v>
      </c>
      <c r="D23" s="12">
        <v>0</v>
      </c>
      <c r="E23" s="12">
        <f t="shared" ref="E23:E25" si="5">C23+D23</f>
        <v>0</v>
      </c>
      <c r="F23" s="12">
        <v>0</v>
      </c>
      <c r="G23" s="12">
        <v>0</v>
      </c>
      <c r="H23" s="12">
        <f t="shared" ref="H23:H25" si="6">E23-F23</f>
        <v>0</v>
      </c>
    </row>
    <row r="24" spans="1:8" x14ac:dyDescent="0.2">
      <c r="A24" s="4"/>
      <c r="B24" s="2" t="s">
        <v>10</v>
      </c>
      <c r="C24" s="12">
        <v>0</v>
      </c>
      <c r="D24" s="12">
        <v>0</v>
      </c>
      <c r="E24" s="12">
        <f t="shared" si="5"/>
        <v>0</v>
      </c>
      <c r="F24" s="12">
        <v>0</v>
      </c>
      <c r="G24" s="12">
        <v>0</v>
      </c>
      <c r="H24" s="12">
        <f t="shared" si="6"/>
        <v>0</v>
      </c>
    </row>
    <row r="25" spans="1:8" x14ac:dyDescent="0.2">
      <c r="A25" s="4"/>
      <c r="B25" s="2" t="s">
        <v>127</v>
      </c>
      <c r="C25" s="12">
        <v>0</v>
      </c>
      <c r="D25" s="12">
        <v>0</v>
      </c>
      <c r="E25" s="12">
        <f t="shared" si="5"/>
        <v>0</v>
      </c>
      <c r="F25" s="12">
        <v>0</v>
      </c>
      <c r="G25" s="12">
        <v>0</v>
      </c>
      <c r="H25" s="12">
        <f t="shared" si="6"/>
        <v>0</v>
      </c>
    </row>
    <row r="26" spans="1:8" x14ac:dyDescent="0.2">
      <c r="A26" s="17"/>
      <c r="B26" s="31" t="s">
        <v>51</v>
      </c>
      <c r="C26" s="40">
        <f t="shared" ref="C26:H26" si="7">SUM(C22:C25)</f>
        <v>0</v>
      </c>
      <c r="D26" s="40">
        <f t="shared" si="7"/>
        <v>0</v>
      </c>
      <c r="E26" s="40">
        <f t="shared" si="7"/>
        <v>0</v>
      </c>
      <c r="F26" s="40">
        <f t="shared" si="7"/>
        <v>0</v>
      </c>
      <c r="G26" s="40">
        <f t="shared" si="7"/>
        <v>0</v>
      </c>
      <c r="H26" s="40">
        <f t="shared" si="7"/>
        <v>0</v>
      </c>
    </row>
    <row r="29" spans="1:8" ht="45" customHeight="1" x14ac:dyDescent="0.2">
      <c r="A29" s="42" t="s">
        <v>141</v>
      </c>
      <c r="B29" s="43"/>
      <c r="C29" s="43"/>
      <c r="D29" s="43"/>
      <c r="E29" s="43"/>
      <c r="F29" s="43"/>
      <c r="G29" s="43"/>
      <c r="H29" s="44"/>
    </row>
    <row r="30" spans="1:8" x14ac:dyDescent="0.2">
      <c r="A30" s="47" t="s">
        <v>52</v>
      </c>
      <c r="B30" s="48"/>
      <c r="C30" s="42" t="s">
        <v>58</v>
      </c>
      <c r="D30" s="43"/>
      <c r="E30" s="43"/>
      <c r="F30" s="43"/>
      <c r="G30" s="44"/>
      <c r="H30" s="45" t="s">
        <v>57</v>
      </c>
    </row>
    <row r="31" spans="1:8" ht="22.5" x14ac:dyDescent="0.2">
      <c r="A31" s="49"/>
      <c r="B31" s="50"/>
      <c r="C31" s="8" t="s">
        <v>53</v>
      </c>
      <c r="D31" s="8" t="s">
        <v>123</v>
      </c>
      <c r="E31" s="8" t="s">
        <v>54</v>
      </c>
      <c r="F31" s="8" t="s">
        <v>55</v>
      </c>
      <c r="G31" s="8" t="s">
        <v>56</v>
      </c>
      <c r="H31" s="46"/>
    </row>
    <row r="32" spans="1:8" x14ac:dyDescent="0.2">
      <c r="A32" s="51"/>
      <c r="B32" s="52"/>
      <c r="C32" s="9">
        <v>1</v>
      </c>
      <c r="D32" s="9">
        <v>2</v>
      </c>
      <c r="E32" s="9" t="s">
        <v>124</v>
      </c>
      <c r="F32" s="9">
        <v>4</v>
      </c>
      <c r="G32" s="9">
        <v>5</v>
      </c>
      <c r="H32" s="9" t="s">
        <v>125</v>
      </c>
    </row>
    <row r="33" spans="1:8" x14ac:dyDescent="0.2">
      <c r="A33" s="4"/>
      <c r="B33" s="19" t="s">
        <v>12</v>
      </c>
      <c r="C33" s="12">
        <v>28795798</v>
      </c>
      <c r="D33" s="12">
        <v>0</v>
      </c>
      <c r="E33" s="12">
        <f t="shared" ref="E33:E39" si="8">C33+D33</f>
        <v>28795798</v>
      </c>
      <c r="F33" s="12">
        <v>21628135.32</v>
      </c>
      <c r="G33" s="12">
        <v>21628135.32</v>
      </c>
      <c r="H33" s="12">
        <f t="shared" ref="H33:H39" si="9">E33-F33</f>
        <v>7167662.6799999997</v>
      </c>
    </row>
    <row r="34" spans="1:8" x14ac:dyDescent="0.2">
      <c r="A34" s="4"/>
      <c r="B34" s="19" t="s">
        <v>11</v>
      </c>
      <c r="C34" s="12">
        <v>0</v>
      </c>
      <c r="D34" s="12">
        <v>0</v>
      </c>
      <c r="E34" s="12">
        <f t="shared" si="8"/>
        <v>0</v>
      </c>
      <c r="F34" s="12">
        <v>0</v>
      </c>
      <c r="G34" s="12">
        <v>0</v>
      </c>
      <c r="H34" s="12">
        <f t="shared" si="9"/>
        <v>0</v>
      </c>
    </row>
    <row r="35" spans="1:8" x14ac:dyDescent="0.2">
      <c r="A35" s="4"/>
      <c r="B35" s="19" t="s">
        <v>13</v>
      </c>
      <c r="C35" s="12">
        <v>0</v>
      </c>
      <c r="D35" s="12">
        <v>0</v>
      </c>
      <c r="E35" s="12">
        <f t="shared" si="8"/>
        <v>0</v>
      </c>
      <c r="F35" s="12">
        <v>0</v>
      </c>
      <c r="G35" s="12">
        <v>0</v>
      </c>
      <c r="H35" s="12">
        <f t="shared" si="9"/>
        <v>0</v>
      </c>
    </row>
    <row r="36" spans="1:8" x14ac:dyDescent="0.2">
      <c r="A36" s="4"/>
      <c r="B36" s="19" t="s">
        <v>25</v>
      </c>
      <c r="C36" s="12">
        <v>0</v>
      </c>
      <c r="D36" s="12">
        <v>0</v>
      </c>
      <c r="E36" s="12">
        <f t="shared" si="8"/>
        <v>0</v>
      </c>
      <c r="F36" s="12">
        <v>0</v>
      </c>
      <c r="G36" s="12">
        <v>0</v>
      </c>
      <c r="H36" s="12">
        <f t="shared" si="9"/>
        <v>0</v>
      </c>
    </row>
    <row r="37" spans="1:8" ht="11.25" customHeight="1" x14ac:dyDescent="0.2">
      <c r="A37" s="4"/>
      <c r="B37" s="19" t="s">
        <v>26</v>
      </c>
      <c r="C37" s="12">
        <v>0</v>
      </c>
      <c r="D37" s="12">
        <v>0</v>
      </c>
      <c r="E37" s="12">
        <f t="shared" si="8"/>
        <v>0</v>
      </c>
      <c r="F37" s="12">
        <v>0</v>
      </c>
      <c r="G37" s="12">
        <v>0</v>
      </c>
      <c r="H37" s="12">
        <f t="shared" si="9"/>
        <v>0</v>
      </c>
    </row>
    <row r="38" spans="1:8" x14ac:dyDescent="0.2">
      <c r="A38" s="4"/>
      <c r="B38" s="19" t="s">
        <v>33</v>
      </c>
      <c r="C38" s="12">
        <v>0</v>
      </c>
      <c r="D38" s="12">
        <v>0</v>
      </c>
      <c r="E38" s="12">
        <f t="shared" si="8"/>
        <v>0</v>
      </c>
      <c r="F38" s="12">
        <v>0</v>
      </c>
      <c r="G38" s="12">
        <v>0</v>
      </c>
      <c r="H38" s="12">
        <f t="shared" si="9"/>
        <v>0</v>
      </c>
    </row>
    <row r="39" spans="1:8" x14ac:dyDescent="0.2">
      <c r="A39" s="4"/>
      <c r="B39" s="19" t="s">
        <v>14</v>
      </c>
      <c r="C39" s="12">
        <v>0</v>
      </c>
      <c r="D39" s="12">
        <v>0</v>
      </c>
      <c r="E39" s="12">
        <f t="shared" si="8"/>
        <v>0</v>
      </c>
      <c r="F39" s="12">
        <v>0</v>
      </c>
      <c r="G39" s="12">
        <v>0</v>
      </c>
      <c r="H39" s="12">
        <f t="shared" si="9"/>
        <v>0</v>
      </c>
    </row>
    <row r="40" spans="1:8" x14ac:dyDescent="0.2">
      <c r="A40" s="17"/>
      <c r="B40" s="31" t="s">
        <v>51</v>
      </c>
      <c r="C40" s="40">
        <f t="shared" ref="C40:H40" si="10">SUM(C33:C39)</f>
        <v>28795798</v>
      </c>
      <c r="D40" s="40">
        <f t="shared" si="10"/>
        <v>0</v>
      </c>
      <c r="E40" s="40">
        <f t="shared" si="10"/>
        <v>28795798</v>
      </c>
      <c r="F40" s="40">
        <f t="shared" si="10"/>
        <v>21628135.32</v>
      </c>
      <c r="G40" s="40">
        <f t="shared" si="10"/>
        <v>21628135.32</v>
      </c>
      <c r="H40" s="40">
        <f t="shared" si="10"/>
        <v>7167662.6799999997</v>
      </c>
    </row>
    <row r="42" spans="1:8" x14ac:dyDescent="0.2">
      <c r="A42" s="1" t="s">
        <v>126</v>
      </c>
    </row>
    <row r="52" spans="1:8" x14ac:dyDescent="0.2">
      <c r="A52" s="41" t="s">
        <v>143</v>
      </c>
      <c r="B52" s="41"/>
      <c r="C52" s="41"/>
      <c r="D52" s="41" t="s">
        <v>145</v>
      </c>
      <c r="E52" s="41"/>
      <c r="F52" s="41"/>
      <c r="G52" s="41"/>
      <c r="H52" s="41"/>
    </row>
    <row r="53" spans="1:8" x14ac:dyDescent="0.2">
      <c r="A53" s="41" t="s">
        <v>144</v>
      </c>
      <c r="B53" s="41"/>
      <c r="C53" s="41"/>
      <c r="D53" s="41" t="s">
        <v>146</v>
      </c>
      <c r="E53" s="41"/>
      <c r="F53" s="41"/>
      <c r="G53" s="41"/>
      <c r="H53" s="41"/>
    </row>
  </sheetData>
  <sheetProtection formatCells="0" formatColumns="0" formatRows="0" insertRows="0" deleteRows="0" autoFilter="0"/>
  <mergeCells count="16">
    <mergeCell ref="C19:G19"/>
    <mergeCell ref="H19:H20"/>
    <mergeCell ref="A1:H1"/>
    <mergeCell ref="A2:B4"/>
    <mergeCell ref="A18:H18"/>
    <mergeCell ref="A19:B21"/>
    <mergeCell ref="C2:G2"/>
    <mergeCell ref="H2:H3"/>
    <mergeCell ref="A52:C52"/>
    <mergeCell ref="A53:C53"/>
    <mergeCell ref="D52:H52"/>
    <mergeCell ref="D53:H53"/>
    <mergeCell ref="A29:H29"/>
    <mergeCell ref="A30:B32"/>
    <mergeCell ref="C30:G30"/>
    <mergeCell ref="H30:H31"/>
  </mergeCells>
  <printOptions horizontalCentered="1"/>
  <pageMargins left="0.31496062992125984" right="0.70866141732283472" top="0.74803149606299213" bottom="0.74803149606299213" header="0.31496062992125984" footer="0.31496062992125984"/>
  <pageSetup paperSize="141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opLeftCell="A16" workbookViewId="0">
      <selection activeCell="D49" sqref="D49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2" t="s">
        <v>142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6"/>
    </row>
    <row r="4" spans="1:8" x14ac:dyDescent="0.2">
      <c r="A4" s="51"/>
      <c r="B4" s="52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6528740.6699999999</v>
      </c>
      <c r="D5" s="35">
        <f t="shared" si="0"/>
        <v>843800</v>
      </c>
      <c r="E5" s="35">
        <f t="shared" si="0"/>
        <v>7372540.6699999999</v>
      </c>
      <c r="F5" s="35">
        <f t="shared" si="0"/>
        <v>6441269.5099999998</v>
      </c>
      <c r="G5" s="35">
        <f t="shared" si="0"/>
        <v>6441269.5099999998</v>
      </c>
      <c r="H5" s="35">
        <f t="shared" si="0"/>
        <v>931271.16000000027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-100000</v>
      </c>
      <c r="E7" s="12">
        <f t="shared" ref="E7:E13" si="1">C7+D7</f>
        <v>-100000</v>
      </c>
      <c r="F7" s="12">
        <v>0</v>
      </c>
      <c r="G7" s="12">
        <v>0</v>
      </c>
      <c r="H7" s="12">
        <f t="shared" ref="H7:H13" si="2">E7-F7</f>
        <v>-100000</v>
      </c>
    </row>
    <row r="8" spans="1:8" x14ac:dyDescent="0.2">
      <c r="A8" s="22"/>
      <c r="B8" s="25" t="s">
        <v>128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6016357.6699999999</v>
      </c>
      <c r="D10" s="12">
        <v>943800</v>
      </c>
      <c r="E10" s="12">
        <f t="shared" si="1"/>
        <v>6960157.6699999999</v>
      </c>
      <c r="F10" s="12">
        <v>6045305.8899999997</v>
      </c>
      <c r="G10" s="12">
        <v>6045305.8899999997</v>
      </c>
      <c r="H10" s="12">
        <f t="shared" si="2"/>
        <v>914851.78000000026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512383</v>
      </c>
      <c r="D13" s="12">
        <v>0</v>
      </c>
      <c r="E13" s="12">
        <f t="shared" si="1"/>
        <v>512383</v>
      </c>
      <c r="F13" s="12">
        <v>395963.62</v>
      </c>
      <c r="G13" s="12">
        <v>395963.62</v>
      </c>
      <c r="H13" s="12">
        <f t="shared" si="2"/>
        <v>116419.38</v>
      </c>
    </row>
    <row r="14" spans="1:8" x14ac:dyDescent="0.2">
      <c r="A14" s="24" t="s">
        <v>19</v>
      </c>
      <c r="B14" s="26"/>
      <c r="C14" s="35">
        <f t="shared" ref="C14:H14" si="3">SUM(C15:C21)</f>
        <v>22267057.329999998</v>
      </c>
      <c r="D14" s="35">
        <f t="shared" si="3"/>
        <v>-843800</v>
      </c>
      <c r="E14" s="35">
        <f t="shared" si="3"/>
        <v>21423257.329999998</v>
      </c>
      <c r="F14" s="35">
        <f t="shared" si="3"/>
        <v>15186865.810000001</v>
      </c>
      <c r="G14" s="35">
        <f t="shared" si="3"/>
        <v>15186865.810000001</v>
      </c>
      <c r="H14" s="35">
        <f t="shared" si="3"/>
        <v>6236391.5199999977</v>
      </c>
    </row>
    <row r="15" spans="1:8" x14ac:dyDescent="0.2">
      <c r="A15" s="22"/>
      <c r="B15" s="25" t="s">
        <v>43</v>
      </c>
      <c r="C15" s="12">
        <v>2269154</v>
      </c>
      <c r="D15" s="12">
        <v>605000</v>
      </c>
      <c r="E15" s="12">
        <f>C15+D15</f>
        <v>2874154</v>
      </c>
      <c r="F15" s="12">
        <v>2696288.72</v>
      </c>
      <c r="G15" s="12">
        <v>2696288.72</v>
      </c>
      <c r="H15" s="12">
        <f t="shared" ref="H15:H21" si="4">E15-F15</f>
        <v>177865.2799999998</v>
      </c>
    </row>
    <row r="16" spans="1:8" x14ac:dyDescent="0.2">
      <c r="A16" s="22"/>
      <c r="B16" s="25" t="s">
        <v>27</v>
      </c>
      <c r="C16" s="12">
        <v>19997903.329999998</v>
      </c>
      <c r="D16" s="12">
        <v>-1448800</v>
      </c>
      <c r="E16" s="12">
        <f t="shared" ref="E16:E21" si="5">C16+D16</f>
        <v>18549103.329999998</v>
      </c>
      <c r="F16" s="12">
        <v>12490577.09</v>
      </c>
      <c r="G16" s="12">
        <v>12490577.09</v>
      </c>
      <c r="H16" s="12">
        <f t="shared" si="4"/>
        <v>6058526.2399999984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28795798</v>
      </c>
      <c r="D37" s="40">
        <f t="shared" si="12"/>
        <v>0</v>
      </c>
      <c r="E37" s="40">
        <f t="shared" si="12"/>
        <v>28795798</v>
      </c>
      <c r="F37" s="40">
        <f t="shared" si="12"/>
        <v>21628135.32</v>
      </c>
      <c r="G37" s="40">
        <f t="shared" si="12"/>
        <v>21628135.32</v>
      </c>
      <c r="H37" s="40">
        <f t="shared" si="12"/>
        <v>7167662.6799999978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126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  <row r="47" spans="1:8" x14ac:dyDescent="0.2">
      <c r="A47" s="53" t="s">
        <v>143</v>
      </c>
      <c r="B47" s="53"/>
      <c r="C47" s="53"/>
      <c r="D47" s="53" t="s">
        <v>145</v>
      </c>
      <c r="E47" s="53"/>
      <c r="F47" s="53"/>
      <c r="G47" s="53"/>
      <c r="H47" s="53"/>
    </row>
    <row r="48" spans="1:8" x14ac:dyDescent="0.2">
      <c r="A48" s="53" t="s">
        <v>144</v>
      </c>
      <c r="B48" s="53"/>
      <c r="C48" s="53"/>
      <c r="D48" s="53" t="s">
        <v>146</v>
      </c>
      <c r="E48" s="53"/>
      <c r="F48" s="53"/>
      <c r="G48" s="53"/>
      <c r="H48" s="53"/>
    </row>
  </sheetData>
  <sheetProtection formatCells="0" formatColumns="0" formatRows="0" autoFilter="0"/>
  <mergeCells count="8">
    <mergeCell ref="A1:H1"/>
    <mergeCell ref="A2:B4"/>
    <mergeCell ref="C2:G2"/>
    <mergeCell ref="H2:H3"/>
    <mergeCell ref="A48:C48"/>
    <mergeCell ref="A47:C47"/>
    <mergeCell ref="D47:H47"/>
    <mergeCell ref="D48:H48"/>
  </mergeCells>
  <printOptions horizontalCentered="1"/>
  <pageMargins left="0.31496062992125984" right="0.70866141732283472" top="0.74803149606299213" bottom="0.74803149606299213" header="0.31496062992125984" footer="0.31496062992125984"/>
  <pageSetup paperSize="141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2023-01-27T18:59:56Z</cp:lastPrinted>
  <dcterms:created xsi:type="dcterms:W3CDTF">2014-02-10T03:37:14Z</dcterms:created>
  <dcterms:modified xsi:type="dcterms:W3CDTF">2023-01-27T19:00:12Z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