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UENTA PUBLICA 2023\3er Trimestre\"/>
    </mc:Choice>
  </mc:AlternateContent>
  <bookViews>
    <workbookView xWindow="-120" yWindow="-120" windowWidth="20730" windowHeight="11160"/>
  </bookViews>
  <sheets>
    <sheet name="Formato 1" sheetId="2" r:id="rId1"/>
    <sheet name="Formato 2" sheetId="3" r:id="rId2"/>
    <sheet name="Formato 3" sheetId="4" r:id="rId3"/>
    <sheet name="Hoja1" sheetId="16" r:id="rId4"/>
    <sheet name="Formato 4" sheetId="5" r:id="rId5"/>
    <sheet name="Formato 5" sheetId="6" r:id="rId6"/>
    <sheet name="Formato 6a" sheetId="7" r:id="rId7"/>
    <sheet name="Formato 6b" sheetId="8" r:id="rId8"/>
    <sheet name="Formato 6c" sheetId="9" r:id="rId9"/>
    <sheet name="Formato 6d" sheetId="10" r:id="rId10"/>
    <sheet name="7a" sheetId="11" state="hidden" r:id="rId11"/>
    <sheet name="7b" sheetId="12" state="hidden" r:id="rId12"/>
    <sheet name="7c" sheetId="13" state="hidden" r:id="rId13"/>
    <sheet name="7d" sheetId="14" state="hidden" r:id="rId14"/>
    <sheet name="F8_IEA" sheetId="15" state="hidden" r:id="rId15"/>
  </sheets>
  <externalReferences>
    <externalReference r:id="rId16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2" l="1"/>
  <c r="B47" i="2"/>
  <c r="A4" i="3"/>
  <c r="A5" i="10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9" i="9"/>
  <c r="B71" i="9"/>
  <c r="B61" i="9"/>
  <c r="B53" i="9"/>
  <c r="B44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F150" i="7"/>
  <c r="F146" i="7"/>
  <c r="F137" i="7"/>
  <c r="F133" i="7"/>
  <c r="F123" i="7"/>
  <c r="F113" i="7"/>
  <c r="F103" i="7"/>
  <c r="F93" i="7"/>
  <c r="F85" i="7"/>
  <c r="E150" i="7"/>
  <c r="E146" i="7"/>
  <c r="E137" i="7"/>
  <c r="E84" i="7" s="1"/>
  <c r="E133" i="7"/>
  <c r="E123" i="7"/>
  <c r="E113" i="7"/>
  <c r="E103" i="7"/>
  <c r="E93" i="7"/>
  <c r="E85" i="7"/>
  <c r="D150" i="7"/>
  <c r="D146" i="7"/>
  <c r="D137" i="7"/>
  <c r="D133" i="7"/>
  <c r="D123" i="7"/>
  <c r="D113" i="7"/>
  <c r="D93" i="7"/>
  <c r="D85" i="7"/>
  <c r="C150" i="7"/>
  <c r="C146" i="7"/>
  <c r="C137" i="7"/>
  <c r="C133" i="7"/>
  <c r="C123" i="7"/>
  <c r="C113" i="7"/>
  <c r="C103" i="7"/>
  <c r="C93" i="7"/>
  <c r="C85" i="7"/>
  <c r="C9" i="7"/>
  <c r="B150" i="7"/>
  <c r="B146" i="7"/>
  <c r="B137" i="7"/>
  <c r="B133" i="7"/>
  <c r="B123" i="7"/>
  <c r="B113" i="7"/>
  <c r="B103" i="7"/>
  <c r="B93" i="7"/>
  <c r="B85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11" i="6"/>
  <c r="G12" i="6"/>
  <c r="G10" i="6"/>
  <c r="G9" i="6"/>
  <c r="F75" i="6"/>
  <c r="F67" i="6"/>
  <c r="F59" i="6"/>
  <c r="F54" i="6"/>
  <c r="F65" i="6" s="1"/>
  <c r="F45" i="6"/>
  <c r="F41" i="6"/>
  <c r="E75" i="6"/>
  <c r="E67" i="6"/>
  <c r="E59" i="6"/>
  <c r="E54" i="6"/>
  <c r="E65" i="6" s="1"/>
  <c r="E45" i="6"/>
  <c r="D75" i="6"/>
  <c r="D67" i="6"/>
  <c r="D59" i="6"/>
  <c r="D54" i="6"/>
  <c r="D4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C59" i="6"/>
  <c r="C54" i="6"/>
  <c r="C65" i="6" s="1"/>
  <c r="C45" i="6"/>
  <c r="C41" i="6"/>
  <c r="B75" i="6"/>
  <c r="B67" i="6"/>
  <c r="B59" i="6"/>
  <c r="B54" i="6"/>
  <c r="B4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79" i="2"/>
  <c r="E79" i="2"/>
  <c r="F57" i="2"/>
  <c r="E57" i="2"/>
  <c r="F47" i="2"/>
  <c r="F59" i="2" s="1"/>
  <c r="E47" i="2"/>
  <c r="E59" i="2" s="1"/>
  <c r="C60" i="2"/>
  <c r="B60" i="2"/>
  <c r="F29" i="8" l="1"/>
  <c r="E81" i="2"/>
  <c r="F81" i="2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G77" i="9" s="1"/>
  <c r="B29" i="8"/>
  <c r="D29" i="8"/>
  <c r="C29" i="8"/>
  <c r="G29" i="8"/>
  <c r="G123" i="7"/>
  <c r="B84" i="7"/>
  <c r="C84" i="7"/>
  <c r="C159" i="7" s="1"/>
  <c r="G93" i="7"/>
  <c r="G133" i="7"/>
  <c r="G150" i="7"/>
  <c r="B9" i="7"/>
  <c r="B159" i="7" s="1"/>
  <c r="D84" i="7"/>
  <c r="E9" i="7"/>
  <c r="E159" i="7" s="1"/>
  <c r="F84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9" i="7"/>
  <c r="F9" i="7"/>
  <c r="F159" i="7" s="1"/>
  <c r="D9" i="7"/>
  <c r="C70" i="6"/>
  <c r="F70" i="6"/>
  <c r="G45" i="6"/>
  <c r="G65" i="6" s="1"/>
  <c r="G41" i="6"/>
  <c r="D77" i="9" l="1"/>
  <c r="E77" i="9"/>
  <c r="B77" i="9"/>
  <c r="F77" i="9"/>
  <c r="D159" i="7"/>
  <c r="G84" i="7"/>
  <c r="G159" i="7" s="1"/>
  <c r="G42" i="6"/>
  <c r="G70" i="6"/>
  <c r="C62" i="2" l="1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<sst xmlns="http://schemas.openxmlformats.org/spreadsheetml/2006/main" count="820" uniqueCount="573">
  <si>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</si>
  <si>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</si>
  <si>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</si>
  <si>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</si>
  <si>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</si>
  <si>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</si>
  <si>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</si>
  <si>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</si>
  <si>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</si>
  <si>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</si>
  <si>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</si>
  <si>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</si>
  <si>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</si>
  <si>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</si>
  <si>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</si>
  <si>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</si>
  <si>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</si>
  <si>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</si>
  <si>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</si>
  <si>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</si>
  <si>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</si>
  <si>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</si>
  <si>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</si>
  <si>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</si>
  <si>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</si>
  <si>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</si>
  <si>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</si>
  <si>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</si>
  <si>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</si>
  <si>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</si>
  <si>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</si>
  <si>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</si>
  <si>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</si>
  <si>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</si>
  <si>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</si>
  <si>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</si>
  <si>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</si>
  <si>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</si>
  <si>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</si>
  <si>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</si>
  <si>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</si>
  <si>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</si>
  <si>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</si>
  <si>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</si>
  <si>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</si>
  <si>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</si>
  <si>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</si>
  <si>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</si>
  <si>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</si>
  <si>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</si>
  <si>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</si>
  <si>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</si>
  <si>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</si>
  <si>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</si>
  <si>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</si>
  <si>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</si>
  <si>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</si>
  <si>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</si>
  <si>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</si>
  <si>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</si>
  <si>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</si>
  <si>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</si>
  <si>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</si>
  <si>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</si>
  <si>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</si>
  <si>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</si>
  <si>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</si>
  <si>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</si>
  <si>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</si>
  <si>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</si>
  <si>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</si>
  <si>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</si>
  <si>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</si>
  <si>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</si>
  <si>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</si>
  <si>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</si>
  <si>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</si>
  <si>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</si>
  <si>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</si>
  <si>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</si>
  <si>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</si>
  <si>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</si>
  <si>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</si>
  <si>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</si>
  <si>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</si>
  <si>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</si>
  <si>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</si>
  <si>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</si>
  <si>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</si>
  <si>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</si>
  <si>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</si>
  <si>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</si>
  <si>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</si>
  <si>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</si>
  <si>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</si>
  <si>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</si>
  <si>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</si>
  <si>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</si>
  <si>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</si>
  <si>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</si>
  <si>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</si>
  <si>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</si>
  <si>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</si>
  <si>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</si>
  <si>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</si>
  <si>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</si>
  <si>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</si>
  <si>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</si>
  <si>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</si>
  <si>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</si>
  <si>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</si>
  <si>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</si>
  <si>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</si>
  <si>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</si>
  <si>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</si>
  <si>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</si>
  <si>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</si>
  <si>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</si>
  <si>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</si>
  <si>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</si>
  <si>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</si>
  <si>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</si>
  <si>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</si>
  <si>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</si>
  <si>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</si>
  <si>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</si>
  <si>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</si>
  <si>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</si>
  <si>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</si>
  <si>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</si>
  <si>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</si>
  <si>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</si>
  <si>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</si>
  <si>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</si>
  <si>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</si>
  <si>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</si>
  <si>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</si>
  <si>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</si>
  <si>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</si>
  <si>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</si>
  <si>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</si>
  <si>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</si>
  <si>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</si>
  <si>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</si>
  <si>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</si>
  <si>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</si>
  <si>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</si>
  <si>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</si>
  <si>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</si>
  <si>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</si>
  <si>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</si>
  <si>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</si>
  <si>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</si>
  <si>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</si>
  <si>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</si>
  <si>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</si>
  <si>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</si>
  <si>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</si>
  <si>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</si>
  <si>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</si>
  <si>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</si>
  <si>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</si>
  <si>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</si>
  <si>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</si>
  <si>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</si>
  <si>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</si>
  <si>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</si>
  <si>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2023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</si>
  <si>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</si>
  <si>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</si>
  <si>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</si>
  <si>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</si>
  <si>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</si>
  <si>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</si>
  <si>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</si>
  <si>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</si>
  <si>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</si>
  <si>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</si>
  <si>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</si>
  <si>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</si>
  <si>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</si>
  <si>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</si>
  <si>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</si>
  <si>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</si>
  <si>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</si>
  <si>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</si>
  <si>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</si>
  <si>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</si>
  <si>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</si>
  <si>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</si>
  <si>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</si>
  <si>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</si>
  <si>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</si>
  <si>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</si>
  <si>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</si>
  <si>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</si>
  <si>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</si>
  <si>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</si>
  <si>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</si>
  <si>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</si>
  <si>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</si>
  <si>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</si>
  <si>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</si>
  <si>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</si>
  <si>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</si>
  <si>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</si>
  <si>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</si>
  <si>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</si>
  <si>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</si>
  <si>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</si>
  <si>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</si>
  <si>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</si>
  <si>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</si>
  <si>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</si>
  <si>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</si>
  <si>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</si>
  <si>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</si>
  <si>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</si>
  <si>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</si>
  <si>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</si>
  <si>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</si>
  <si>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</si>
  <si>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</si>
  <si>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</si>
  <si>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</si>
  <si>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</si>
  <si>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</si>
  <si>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</si>
  <si>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</si>
  <si>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</si>
  <si>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</si>
  <si>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</si>
  <si>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</si>
  <si>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</si>
  <si>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</si>
  <si>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</si>
  <si>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</si>
  <si>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</si>
  <si>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</si>
  <si>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</si>
  <si>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</si>
  <si>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</si>
  <si>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</si>
  <si>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</si>
  <si>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</si>
  <si>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</si>
  <si>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</si>
  <si>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</si>
  <si>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</si>
  <si>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</si>
  <si>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</si>
  <si>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</si>
  <si>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</si>
  <si>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</si>
  <si>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</si>
  <si>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</si>
  <si>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</si>
  <si>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</si>
  <si>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</si>
  <si>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</si>
  <si>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</si>
  <si>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</si>
  <si>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</si>
  <si>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</si>
  <si>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</si>
  <si>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</si>
  <si>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</si>
  <si>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</si>
  <si>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</si>
  <si>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</si>
  <si>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</si>
  <si>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</si>
  <si>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</si>
  <si>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</si>
  <si>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</si>
  <si>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</si>
  <si>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</si>
  <si>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</si>
  <si>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</si>
  <si>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</si>
  <si>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</si>
  <si>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</si>
  <si>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</si>
  <si>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</si>
  <si>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</si>
  <si>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</si>
  <si>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</si>
  <si>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</si>
  <si>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</si>
  <si>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</si>
  <si>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</si>
  <si>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</si>
  <si>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</si>
  <si>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</si>
  <si>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</si>
  <si>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</si>
  <si>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</si>
  <si>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</si>
  <si>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</si>
  <si>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</si>
  <si>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</si>
  <si>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</si>
  <si>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</si>
  <si>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</si>
  <si>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</si>
  <si>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</si>
  <si>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</si>
  <si>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</si>
  <si>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</si>
  <si>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</si>
  <si>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</si>
  <si>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</si>
  <si>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</si>
  <si>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</si>
  <si>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</si>
  <si>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</si>
  <si>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</si>
  <si>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</si>
  <si>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</si>
  <si>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</si>
  <si>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</si>
  <si>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</si>
  <si>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</si>
  <si>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</si>
  <si>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</si>
  <si>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</si>
  <si>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</si>
  <si>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</si>
  <si>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</si>
  <si>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</si>
  <si>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</si>
  <si>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</si>
  <si>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</si>
  <si>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</si>
  <si>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</si>
  <si>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</si>
  <si>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</si>
  <si>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</si>
  <si>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</si>
  <si>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</si>
  <si>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</si>
  <si>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</si>
  <si>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</si>
  <si>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</si>
  <si>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</si>
  <si>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</si>
  <si>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</si>
  <si>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</si>
  <si>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</si>
  <si>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</si>
  <si>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</si>
  <si>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</si>
  <si>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</si>
  <si>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</si>
  <si>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</si>
  <si>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</si>
  <si>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</si>
  <si>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</si>
  <si>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</si>
  <si>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</si>
  <si>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</si>
  <si>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</si>
  <si>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</si>
  <si>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</si>
  <si>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</si>
  <si>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</si>
  <si>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</si>
  <si>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</si>
  <si>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</si>
  <si>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</si>
  <si>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</si>
  <si>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</si>
  <si>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</si>
  <si>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</si>
  <si>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</si>
  <si>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</si>
  <si>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</si>
  <si>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</si>
  <si>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</si>
  <si>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</si>
  <si>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</si>
  <si>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</si>
  <si>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</si>
  <si>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</si>
  <si>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</si>
  <si>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</si>
  <si>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</si>
  <si>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</si>
  <si>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</si>
  <si>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</si>
  <si>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</si>
  <si>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</si>
  <si>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</si>
  <si>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</si>
  <si>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</si>
  <si>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</si>
  <si>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</si>
  <si>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</si>
  <si>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</si>
  <si>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</si>
  <si>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</si>
  <si>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</si>
  <si>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</si>
  <si>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</si>
  <si>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</si>
  <si>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</si>
  <si>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</si>
  <si>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</si>
  <si>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</si>
  <si>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</si>
  <si>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</si>
  <si>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</si>
  <si>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</si>
  <si>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</si>
  <si>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</si>
  <si>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</si>
  <si>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</si>
  <si>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</si>
  <si>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</si>
  <si>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</si>
  <si>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</si>
  <si>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</si>
  <si>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</si>
  <si>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</si>
  <si>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</si>
  <si>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</si>
  <si>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</si>
  <si>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</si>
  <si>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</si>
  <si>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</si>
  <si>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</si>
  <si>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</si>
  <si>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</si>
  <si>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</si>
  <si>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</si>
  <si>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</si>
  <si>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</si>
  <si>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</si>
  <si>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</si>
  <si>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</si>
  <si>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</si>
  <si>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</si>
  <si>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</si>
  <si>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</si>
  <si>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</si>
  <si>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</si>
  <si>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</si>
  <si>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</si>
  <si>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</si>
  <si>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</si>
  <si>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</si>
  <si>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</si>
  <si>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</si>
  <si>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</si>
  <si>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</si>
  <si>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</si>
  <si>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</si>
  <si>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</si>
  <si>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</si>
  <si>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</si>
  <si>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</si>
  <si>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</si>
  <si>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</si>
  <si>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</si>
  <si>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</si>
  <si>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</si>
  <si>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</si>
  <si>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</si>
  <si>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</si>
  <si>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</si>
  <si>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</si>
  <si>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</si>
  <si>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</si>
  <si>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</si>
  <si>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</si>
  <si>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</si>
  <si>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</si>
  <si>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</si>
  <si>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</si>
  <si>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</si>
  <si>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</si>
  <si>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</si>
  <si>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</si>
  <si>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</si>
  <si>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</si>
  <si>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</si>
  <si>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</si>
  <si>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</si>
  <si>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</si>
  <si>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</si>
  <si>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</si>
  <si>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</si>
  <si>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</si>
  <si>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</si>
  <si>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</si>
  <si>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</si>
  <si>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</si>
  <si>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</si>
  <si>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</si>
  <si>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</si>
  <si>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</si>
  <si>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</si>
  <si>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</si>
  <si>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</si>
  <si>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</si>
  <si>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</si>
  <si>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</si>
  <si>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</si>
  <si>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</si>
  <si>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</si>
  <si>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</si>
  <si>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</si>
  <si>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</si>
  <si>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</si>
  <si>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</si>
  <si>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</si>
  <si>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</si>
  <si>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</si>
  <si>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</si>
  <si>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</si>
  <si>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</si>
  <si>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</si>
  <si>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</si>
  <si>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</si>
  <si>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</si>
  <si>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</si>
  <si>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</si>
  <si>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</si>
  <si>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</si>
  <si>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</si>
  <si>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</si>
  <si>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</si>
  <si>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</si>
  <si>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</si>
  <si>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</si>
  <si>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</si>
  <si>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</si>
  <si>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</si>
  <si>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</si>
  <si>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</si>
  <si>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</si>
  <si>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</si>
  <si>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</si>
  <si>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</si>
  <si>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</si>
  <si>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</si>
  <si>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</si>
  <si>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</si>
  <si>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</si>
  <si>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</si>
  <si>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</si>
  <si>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</si>
  <si>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</si>
  <si>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</si>
  <si>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</si>
  <si>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</si>
  <si>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</si>
  <si>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</si>
  <si>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</si>
  <si>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</si>
  <si>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</si>
  <si>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</si>
  <si>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</si>
  <si>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</si>
  <si>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</si>
  <si>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Sistema Municipal de Agua Potable y Alcantarillado de Jaral del Progreso, Gto.</t>
  </si>
  <si>
    <t>al 31 de Diciembre de 2022 y al 30 de Septiembre de 2023</t>
  </si>
  <si>
    <t>31120M16A010000 DIRECCION GENERAL</t>
  </si>
  <si>
    <t>31120M16A020000 ADMINISTRACION GENERAL</t>
  </si>
  <si>
    <t>31120M16A030000 DEPARTAMENTO DE COMERCIALIZACION</t>
  </si>
  <si>
    <t>31120M16A040000 DEPTO DE OPERACION Y MANTENIMIENTO</t>
  </si>
  <si>
    <t>31120M16A050000 DEPARTAMENTO DE CALIDAD DEL AGUA</t>
  </si>
  <si>
    <t>31120M16A060000 DEPARTAMENTO DE CULTURA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</si>
</sst>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8" formatCode="_-* #,##0.00_-;\-* #,##0.00_-;_-* &quot;-&quot;??_-;_-@_-"/>
    <numFmt numFmtId="169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168" fontId="1" fillId="0" borderId="0" applyFont="0" applyFill="0" applyBorder="0" applyAlignment="0" applyProtection="0"/>
    <xf numFmtId="0" fontId="19" fillId="0" borderId="0"/>
    <xf numFmtId="0" fontId="20" fillId="0" borderId="0"/>
  </cellStyleXfs>
  <cellXfs count="20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169" fontId="2" fillId="0" borderId="14" xfId="4" applyNumberFormat="1" applyFont="1" applyFill="1" applyBorder="1" applyAlignment="1" applyProtection="1">
      <alignment horizontal="right" vertical="center"/>
      <protection locked="0"/>
    </xf>
    <xf numFmtId="169" fontId="2" fillId="0" borderId="14" xfId="4" applyNumberFormat="1" applyFont="1" applyFill="1" applyBorder="1" applyAlignment="1" applyProtection="1">
      <alignment horizontal="right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Protection="1">
      <protection locked="0"/>
    </xf>
    <xf numFmtId="4" fontId="0" fillId="0" borderId="14" xfId="4" applyNumberFormat="1" applyFont="1" applyFill="1" applyBorder="1" applyAlignment="1" applyProtection="1">
      <alignment vertical="center"/>
      <protection locked="0"/>
    </xf>
    <xf numFmtId="4" fontId="1" fillId="0" borderId="14" xfId="4" applyNumberFormat="1" applyFont="1" applyFill="1" applyBorder="1" applyAlignment="1" applyProtection="1">
      <alignment vertical="center"/>
      <protection locked="0"/>
    </xf>
    <xf numFmtId="169" fontId="0" fillId="3" borderId="14" xfId="4" applyNumberFormat="1" applyFont="1" applyFill="1" applyBorder="1" applyAlignment="1" applyProtection="1">
      <alignment vertical="center"/>
      <protection locked="0"/>
    </xf>
    <xf numFmtId="169" fontId="1" fillId="3" borderId="14" xfId="4" applyNumberFormat="1" applyFont="1" applyFill="1" applyBorder="1" applyAlignment="1" applyProtection="1">
      <alignment vertical="center"/>
      <protection locked="0"/>
    </xf>
    <xf numFmtId="169" fontId="0" fillId="0" borderId="14" xfId="4" applyNumberFormat="1" applyFont="1" applyFill="1" applyBorder="1" applyAlignment="1" applyProtection="1">
      <alignment vertical="center"/>
      <protection locked="0"/>
    </xf>
    <xf numFmtId="169" fontId="1" fillId="0" borderId="14" xfId="4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9" fontId="0" fillId="0" borderId="14" xfId="4" applyNumberFormat="1" applyFont="1" applyFill="1" applyBorder="1" applyAlignment="1" applyProtection="1">
      <alignment vertical="center"/>
      <protection locked="0"/>
    </xf>
    <xf numFmtId="169" fontId="0" fillId="0" borderId="8" xfId="4" applyNumberFormat="1" applyFont="1" applyFill="1" applyBorder="1" applyAlignment="1" applyProtection="1">
      <alignment vertical="center"/>
      <protection locked="0"/>
    </xf>
    <xf numFmtId="169" fontId="1" fillId="0" borderId="8" xfId="4" applyNumberFormat="1" applyFont="1" applyFill="1" applyBorder="1" applyAlignment="1" applyProtection="1">
      <alignment vertical="center"/>
      <protection locked="0"/>
    </xf>
    <xf numFmtId="169" fontId="0" fillId="0" borderId="8" xfId="4" applyNumberFormat="1" applyFont="1" applyFill="1" applyBorder="1" applyAlignment="1" applyProtection="1">
      <alignment horizontal="right" vertical="center"/>
      <protection locked="0"/>
    </xf>
    <xf numFmtId="169" fontId="1" fillId="0" borderId="8" xfId="4" applyNumberFormat="1" applyFont="1" applyFill="1" applyBorder="1" applyAlignment="1" applyProtection="1">
      <alignment horizontal="right" vertical="center"/>
      <protection locked="0"/>
    </xf>
  </cellXfs>
  <cellStyles count="7">
    <cellStyle name="Millares" xfId="1" builtinId="3"/>
    <cellStyle name="Millares 2" xfId="4"/>
    <cellStyle name="Normal" xfId="0" builtinId="0"/>
    <cellStyle name="Normal 2" xfId="3"/>
    <cellStyle name="Normal 2 2" xfId="2"/>
    <cellStyle name="Normal 2 3" xfId="6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0" zoomScaleNormal="70" workbookViewId="0">
      <selection activeCell="A2" sqref="A2:F5"/>
    </sheetView>
  </sheetViews>
  <sheetFormatPr baseColWidth="10" defaultColWidth="11" defaultRowHeight="15" x14ac:dyDescent="0.25"/>
  <cols>
    <col min="1" max="1" width="96.42578125" customWidth="1"/>
    <col min="2" max="2" width="17.7109375" bestFit="1" customWidth="1"/>
    <col min="3" max="3" width="19.28515625" bestFit="1" customWidth="1"/>
    <col min="4" max="4" width="98.7109375" bestFit="1" customWidth="1"/>
    <col min="5" max="5" width="18.140625" bestFit="1" customWidth="1"/>
    <col min="6" max="6" width="19.28515625" bestFit="1" customWidth="1"/>
  </cols>
  <sheetData>
    <row r="1" spans="1:6" ht="40.9" customHeight="1" x14ac:dyDescent="0.25">
      <c r="A1" s="143" t="s">
        <v>0</v>
      </c>
      <c r="B1" s="144"/>
      <c r="C1" s="144"/>
      <c r="D1" s="144"/>
      <c r="E1" s="144"/>
      <c r="F1" s="145"/>
    </row>
    <row r="2" spans="1:6" ht="15" customHeight="1" x14ac:dyDescent="0.25">
      <c r="A2" s="191" t="s">
        <v>565</v>
      </c>
      <c r="B2" s="192"/>
      <c r="C2" s="192"/>
      <c r="D2" s="192"/>
      <c r="E2" s="192"/>
      <c r="F2" s="193"/>
    </row>
    <row r="3" spans="1:6" ht="15" customHeight="1" x14ac:dyDescent="0.25">
      <c r="A3" s="117" t="s">
        <v>1</v>
      </c>
      <c r="B3" s="118"/>
      <c r="C3" s="118"/>
      <c r="D3" s="118"/>
      <c r="E3" s="118"/>
      <c r="F3" s="119"/>
    </row>
    <row r="4" spans="1:6" ht="12.95" customHeight="1" x14ac:dyDescent="0.25">
      <c r="A4" s="117" t="s">
        <v>566</v>
      </c>
      <c r="B4" s="118"/>
      <c r="C4" s="118"/>
      <c r="D4" s="118"/>
      <c r="E4" s="118"/>
      <c r="F4" s="119"/>
    </row>
    <row r="5" spans="1:6" ht="12.95" customHeight="1" x14ac:dyDescent="0.25">
      <c r="A5" s="120" t="s">
        <v>2</v>
      </c>
      <c r="B5" s="121"/>
      <c r="C5" s="121"/>
      <c r="D5" s="121"/>
      <c r="E5" s="121"/>
      <c r="F5" s="122"/>
    </row>
    <row r="6" spans="1:6" ht="41.45" customHeight="1" x14ac:dyDescent="0.25">
      <c r="A6" s="42" t="s">
        <v>3</v>
      </c>
      <c r="B6" s="43" t="s">
        <v>4</v>
      </c>
      <c r="C6" s="1" t="s">
        <v>5</v>
      </c>
      <c r="D6" s="44" t="s">
        <v>6</v>
      </c>
      <c r="E6" s="43" t="s">
        <v>4</v>
      </c>
      <c r="F6" s="1" t="s">
        <v>5</v>
      </c>
    </row>
    <row r="7" spans="1:6" ht="12.95" customHeight="1" x14ac:dyDescent="0.25">
      <c r="A7" s="45" t="s">
        <v>7</v>
      </c>
      <c r="B7" s="46"/>
      <c r="C7" s="46"/>
      <c r="D7" s="45" t="s">
        <v>8</v>
      </c>
      <c r="E7" s="46"/>
      <c r="F7" s="46"/>
    </row>
    <row r="8" spans="1:6" x14ac:dyDescent="0.25">
      <c r="A8" s="2" t="s">
        <v>9</v>
      </c>
      <c r="B8" s="47"/>
      <c r="C8" s="47"/>
      <c r="D8" s="2" t="s">
        <v>10</v>
      </c>
      <c r="E8" s="47"/>
      <c r="F8" s="47"/>
    </row>
    <row r="9" spans="1:6" x14ac:dyDescent="0.25">
      <c r="A9" s="48" t="s">
        <v>11</v>
      </c>
      <c r="B9" s="177">
        <v>4315033.8899999997</v>
      </c>
      <c r="C9" s="179">
        <v>2504050.09</v>
      </c>
      <c r="D9" s="48" t="s">
        <v>12</v>
      </c>
      <c r="E9" s="183">
        <v>3473016.67</v>
      </c>
      <c r="F9" s="183">
        <v>2536696.04</v>
      </c>
    </row>
    <row r="10" spans="1:6" x14ac:dyDescent="0.25">
      <c r="A10" s="50" t="s">
        <v>13</v>
      </c>
      <c r="B10" s="178">
        <v>0</v>
      </c>
      <c r="C10" s="180">
        <v>0</v>
      </c>
      <c r="D10" s="50" t="s">
        <v>14</v>
      </c>
      <c r="E10" s="184">
        <v>0</v>
      </c>
      <c r="F10" s="184">
        <v>0</v>
      </c>
    </row>
    <row r="11" spans="1:6" x14ac:dyDescent="0.25">
      <c r="A11" s="50" t="s">
        <v>15</v>
      </c>
      <c r="B11" s="178">
        <v>3379760.25</v>
      </c>
      <c r="C11" s="180">
        <v>1590619.35</v>
      </c>
      <c r="D11" s="50" t="s">
        <v>16</v>
      </c>
      <c r="E11" s="184">
        <v>182229.49</v>
      </c>
      <c r="F11" s="184">
        <v>197316.89</v>
      </c>
    </row>
    <row r="12" spans="1:6" x14ac:dyDescent="0.25">
      <c r="A12" s="50" t="s">
        <v>17</v>
      </c>
      <c r="B12" s="178">
        <v>0</v>
      </c>
      <c r="C12" s="180">
        <v>47440.25</v>
      </c>
      <c r="D12" s="50" t="s">
        <v>18</v>
      </c>
      <c r="E12" s="184">
        <v>0</v>
      </c>
      <c r="F12" s="184">
        <v>0</v>
      </c>
    </row>
    <row r="13" spans="1:6" x14ac:dyDescent="0.25">
      <c r="A13" s="50" t="s">
        <v>19</v>
      </c>
      <c r="B13" s="178">
        <v>935273.64</v>
      </c>
      <c r="C13" s="180">
        <v>865990.49</v>
      </c>
      <c r="D13" s="50" t="s">
        <v>20</v>
      </c>
      <c r="E13" s="184">
        <v>0</v>
      </c>
      <c r="F13" s="184">
        <v>0</v>
      </c>
    </row>
    <row r="14" spans="1:6" x14ac:dyDescent="0.25">
      <c r="A14" s="50" t="s">
        <v>21</v>
      </c>
      <c r="B14" s="178">
        <v>0</v>
      </c>
      <c r="C14" s="180">
        <v>0</v>
      </c>
      <c r="D14" s="50" t="s">
        <v>22</v>
      </c>
      <c r="E14" s="184">
        <v>0</v>
      </c>
      <c r="F14" s="184">
        <v>0</v>
      </c>
    </row>
    <row r="15" spans="1:6" x14ac:dyDescent="0.25">
      <c r="A15" s="50" t="s">
        <v>23</v>
      </c>
      <c r="B15" s="178">
        <v>0</v>
      </c>
      <c r="C15" s="180">
        <v>0</v>
      </c>
      <c r="D15" s="50" t="s">
        <v>24</v>
      </c>
      <c r="E15" s="184">
        <v>0</v>
      </c>
      <c r="F15" s="184">
        <v>0</v>
      </c>
    </row>
    <row r="16" spans="1:6" x14ac:dyDescent="0.25">
      <c r="A16" s="50" t="s">
        <v>25</v>
      </c>
      <c r="B16" s="178">
        <v>0</v>
      </c>
      <c r="C16" s="180">
        <v>0</v>
      </c>
      <c r="D16" s="50" t="s">
        <v>26</v>
      </c>
      <c r="E16" s="184">
        <v>1939132.19</v>
      </c>
      <c r="F16" s="184">
        <v>1535071.7</v>
      </c>
    </row>
    <row r="17" spans="1:6" x14ac:dyDescent="0.25">
      <c r="A17" s="48" t="s">
        <v>27</v>
      </c>
      <c r="B17" s="177">
        <v>5684651.7599999998</v>
      </c>
      <c r="C17" s="179">
        <v>4592156.0599999996</v>
      </c>
      <c r="D17" s="50" t="s">
        <v>28</v>
      </c>
      <c r="E17" s="184">
        <v>0</v>
      </c>
      <c r="F17" s="184">
        <v>0</v>
      </c>
    </row>
    <row r="18" spans="1:6" x14ac:dyDescent="0.25">
      <c r="A18" s="50" t="s">
        <v>29</v>
      </c>
      <c r="B18" s="178">
        <v>0</v>
      </c>
      <c r="C18" s="180">
        <v>0</v>
      </c>
      <c r="D18" s="50" t="s">
        <v>30</v>
      </c>
      <c r="E18" s="184">
        <v>1351654.99</v>
      </c>
      <c r="F18" s="184">
        <v>804307.45</v>
      </c>
    </row>
    <row r="19" spans="1:6" x14ac:dyDescent="0.25">
      <c r="A19" s="50" t="s">
        <v>31</v>
      </c>
      <c r="B19" s="178">
        <v>-7552</v>
      </c>
      <c r="C19" s="180">
        <v>-7552</v>
      </c>
      <c r="D19" s="48" t="s">
        <v>32</v>
      </c>
      <c r="E19" s="183">
        <v>0</v>
      </c>
      <c r="F19" s="183">
        <v>0</v>
      </c>
    </row>
    <row r="20" spans="1:6" x14ac:dyDescent="0.25">
      <c r="A20" s="50" t="s">
        <v>33</v>
      </c>
      <c r="B20" s="178">
        <v>318570.81</v>
      </c>
      <c r="C20" s="180">
        <v>211735.34</v>
      </c>
      <c r="D20" s="50" t="s">
        <v>34</v>
      </c>
      <c r="E20" s="184">
        <v>0</v>
      </c>
      <c r="F20" s="184">
        <v>0</v>
      </c>
    </row>
    <row r="21" spans="1:6" x14ac:dyDescent="0.25">
      <c r="A21" s="50" t="s">
        <v>35</v>
      </c>
      <c r="B21" s="178">
        <v>493</v>
      </c>
      <c r="C21" s="180">
        <v>493</v>
      </c>
      <c r="D21" s="50" t="s">
        <v>36</v>
      </c>
      <c r="E21" s="184">
        <v>0</v>
      </c>
      <c r="F21" s="184">
        <v>0</v>
      </c>
    </row>
    <row r="22" spans="1:6" x14ac:dyDescent="0.25">
      <c r="A22" s="50" t="s">
        <v>37</v>
      </c>
      <c r="B22" s="178">
        <v>59000</v>
      </c>
      <c r="C22" s="180">
        <v>49000</v>
      </c>
      <c r="D22" s="50" t="s">
        <v>38</v>
      </c>
      <c r="E22" s="184">
        <v>0</v>
      </c>
      <c r="F22" s="184">
        <v>0</v>
      </c>
    </row>
    <row r="23" spans="1:6" x14ac:dyDescent="0.25">
      <c r="A23" s="50" t="s">
        <v>39</v>
      </c>
      <c r="B23" s="178">
        <v>0</v>
      </c>
      <c r="C23" s="180">
        <v>0</v>
      </c>
      <c r="D23" s="48" t="s">
        <v>40</v>
      </c>
      <c r="E23" s="183">
        <v>0</v>
      </c>
      <c r="F23" s="183">
        <v>0</v>
      </c>
    </row>
    <row r="24" spans="1:6" x14ac:dyDescent="0.25">
      <c r="A24" s="50" t="s">
        <v>41</v>
      </c>
      <c r="B24" s="178">
        <v>5314139.95</v>
      </c>
      <c r="C24" s="180">
        <v>4338479.72</v>
      </c>
      <c r="D24" s="50" t="s">
        <v>42</v>
      </c>
      <c r="E24" s="184">
        <v>0</v>
      </c>
      <c r="F24" s="184">
        <v>0</v>
      </c>
    </row>
    <row r="25" spans="1:6" x14ac:dyDescent="0.25">
      <c r="A25" s="48" t="s">
        <v>43</v>
      </c>
      <c r="B25" s="177">
        <v>18471.68</v>
      </c>
      <c r="C25" s="179">
        <v>18471.68</v>
      </c>
      <c r="D25" s="50" t="s">
        <v>44</v>
      </c>
      <c r="E25" s="184">
        <v>0</v>
      </c>
      <c r="F25" s="184">
        <v>0</v>
      </c>
    </row>
    <row r="26" spans="1:6" x14ac:dyDescent="0.25">
      <c r="A26" s="50" t="s">
        <v>45</v>
      </c>
      <c r="B26" s="178">
        <v>0</v>
      </c>
      <c r="C26" s="180">
        <v>0</v>
      </c>
      <c r="D26" s="48" t="s">
        <v>46</v>
      </c>
      <c r="E26" s="184">
        <v>0</v>
      </c>
      <c r="F26" s="184">
        <v>0</v>
      </c>
    </row>
    <row r="27" spans="1:6" x14ac:dyDescent="0.25">
      <c r="A27" s="50" t="s">
        <v>47</v>
      </c>
      <c r="B27" s="178">
        <v>18471.68</v>
      </c>
      <c r="C27" s="180">
        <v>18471.68</v>
      </c>
      <c r="D27" s="48" t="s">
        <v>48</v>
      </c>
      <c r="E27" s="183">
        <v>0</v>
      </c>
      <c r="F27" s="183">
        <v>0</v>
      </c>
    </row>
    <row r="28" spans="1:6" x14ac:dyDescent="0.25">
      <c r="A28" s="50" t="s">
        <v>49</v>
      </c>
      <c r="B28" s="178">
        <v>0</v>
      </c>
      <c r="C28" s="180">
        <v>0</v>
      </c>
      <c r="D28" s="50" t="s">
        <v>50</v>
      </c>
      <c r="E28" s="184">
        <v>0</v>
      </c>
      <c r="F28" s="184">
        <v>0</v>
      </c>
    </row>
    <row r="29" spans="1:6" x14ac:dyDescent="0.25">
      <c r="A29" s="50" t="s">
        <v>51</v>
      </c>
      <c r="B29" s="178">
        <v>0</v>
      </c>
      <c r="C29" s="180">
        <v>0</v>
      </c>
      <c r="D29" s="50" t="s">
        <v>52</v>
      </c>
      <c r="E29" s="184">
        <v>0</v>
      </c>
      <c r="F29" s="184">
        <v>0</v>
      </c>
    </row>
    <row r="30" spans="1:6" x14ac:dyDescent="0.25">
      <c r="A30" s="50" t="s">
        <v>53</v>
      </c>
      <c r="B30" s="178">
        <v>0</v>
      </c>
      <c r="C30" s="180">
        <v>0</v>
      </c>
      <c r="D30" s="50" t="s">
        <v>54</v>
      </c>
      <c r="E30" s="184">
        <v>0</v>
      </c>
      <c r="F30" s="184">
        <v>0</v>
      </c>
    </row>
    <row r="31" spans="1:6" x14ac:dyDescent="0.25">
      <c r="A31" s="48" t="s">
        <v>55</v>
      </c>
      <c r="B31" s="177">
        <v>0</v>
      </c>
      <c r="C31" s="179">
        <v>0</v>
      </c>
      <c r="D31" s="48" t="s">
        <v>56</v>
      </c>
      <c r="E31" s="183">
        <v>0</v>
      </c>
      <c r="F31" s="183">
        <v>0</v>
      </c>
    </row>
    <row r="32" spans="1:6" x14ac:dyDescent="0.25">
      <c r="A32" s="50" t="s">
        <v>57</v>
      </c>
      <c r="B32" s="178">
        <v>0</v>
      </c>
      <c r="C32" s="180">
        <v>0</v>
      </c>
      <c r="D32" s="50" t="s">
        <v>58</v>
      </c>
      <c r="E32" s="183">
        <v>0</v>
      </c>
      <c r="F32" s="183">
        <v>0</v>
      </c>
    </row>
    <row r="33" spans="1:6" ht="14.45" customHeight="1" x14ac:dyDescent="0.25">
      <c r="A33" s="50" t="s">
        <v>59</v>
      </c>
      <c r="B33" s="178">
        <v>0</v>
      </c>
      <c r="C33" s="180">
        <v>0</v>
      </c>
      <c r="D33" s="50" t="s">
        <v>60</v>
      </c>
      <c r="E33" s="184">
        <v>0</v>
      </c>
      <c r="F33" s="184">
        <v>0</v>
      </c>
    </row>
    <row r="34" spans="1:6" ht="14.45" customHeight="1" x14ac:dyDescent="0.25">
      <c r="A34" s="50" t="s">
        <v>61</v>
      </c>
      <c r="B34" s="178">
        <v>0</v>
      </c>
      <c r="C34" s="180">
        <v>0</v>
      </c>
      <c r="D34" s="50" t="s">
        <v>62</v>
      </c>
      <c r="E34" s="184">
        <v>0</v>
      </c>
      <c r="F34" s="184">
        <v>0</v>
      </c>
    </row>
    <row r="35" spans="1:6" ht="14.45" customHeight="1" x14ac:dyDescent="0.25">
      <c r="A35" s="50" t="s">
        <v>63</v>
      </c>
      <c r="B35" s="178">
        <v>0</v>
      </c>
      <c r="C35" s="180">
        <v>0</v>
      </c>
      <c r="D35" s="50" t="s">
        <v>64</v>
      </c>
      <c r="E35" s="184">
        <v>0</v>
      </c>
      <c r="F35" s="184">
        <v>0</v>
      </c>
    </row>
    <row r="36" spans="1:6" ht="14.45" customHeight="1" x14ac:dyDescent="0.25">
      <c r="A36" s="50" t="s">
        <v>65</v>
      </c>
      <c r="B36" s="178">
        <v>0</v>
      </c>
      <c r="C36" s="180">
        <v>0</v>
      </c>
      <c r="D36" s="50" t="s">
        <v>66</v>
      </c>
      <c r="E36" s="184">
        <v>0</v>
      </c>
      <c r="F36" s="184">
        <v>0</v>
      </c>
    </row>
    <row r="37" spans="1:6" ht="14.45" customHeight="1" x14ac:dyDescent="0.25">
      <c r="A37" s="48" t="s">
        <v>67</v>
      </c>
      <c r="B37" s="178">
        <v>198802.92</v>
      </c>
      <c r="C37" s="180">
        <v>198802.92</v>
      </c>
      <c r="D37" s="50" t="s">
        <v>68</v>
      </c>
      <c r="E37" s="184">
        <v>0</v>
      </c>
      <c r="F37" s="184">
        <v>0</v>
      </c>
    </row>
    <row r="38" spans="1:6" x14ac:dyDescent="0.25">
      <c r="A38" s="48" t="s">
        <v>69</v>
      </c>
      <c r="B38" s="177">
        <v>0</v>
      </c>
      <c r="C38" s="179">
        <v>0</v>
      </c>
      <c r="D38" s="48" t="s">
        <v>70</v>
      </c>
      <c r="E38" s="183">
        <v>0</v>
      </c>
      <c r="F38" s="183">
        <v>0</v>
      </c>
    </row>
    <row r="39" spans="1:6" x14ac:dyDescent="0.25">
      <c r="A39" s="50" t="s">
        <v>71</v>
      </c>
      <c r="B39" s="178">
        <v>0</v>
      </c>
      <c r="C39" s="180">
        <v>0</v>
      </c>
      <c r="D39" s="50" t="s">
        <v>72</v>
      </c>
      <c r="E39" s="184">
        <v>0</v>
      </c>
      <c r="F39" s="184">
        <v>0</v>
      </c>
    </row>
    <row r="40" spans="1:6" x14ac:dyDescent="0.25">
      <c r="A40" s="50" t="s">
        <v>73</v>
      </c>
      <c r="B40" s="178">
        <v>0</v>
      </c>
      <c r="C40" s="180">
        <v>0</v>
      </c>
      <c r="D40" s="50" t="s">
        <v>74</v>
      </c>
      <c r="E40" s="184">
        <v>0</v>
      </c>
      <c r="F40" s="184">
        <v>0</v>
      </c>
    </row>
    <row r="41" spans="1:6" x14ac:dyDescent="0.25">
      <c r="A41" s="48" t="s">
        <v>75</v>
      </c>
      <c r="B41" s="177">
        <v>25249.78</v>
      </c>
      <c r="C41" s="179">
        <v>25249.78</v>
      </c>
      <c r="D41" s="50" t="s">
        <v>76</v>
      </c>
      <c r="E41" s="184">
        <v>0</v>
      </c>
      <c r="F41" s="184">
        <v>0</v>
      </c>
    </row>
    <row r="42" spans="1:6" x14ac:dyDescent="0.25">
      <c r="A42" s="50" t="s">
        <v>77</v>
      </c>
      <c r="B42" s="178">
        <v>25249.78</v>
      </c>
      <c r="C42" s="180">
        <v>25249.78</v>
      </c>
      <c r="D42" s="48" t="s">
        <v>78</v>
      </c>
      <c r="E42" s="183">
        <v>0</v>
      </c>
      <c r="F42" s="183">
        <v>0</v>
      </c>
    </row>
    <row r="43" spans="1:6" x14ac:dyDescent="0.25">
      <c r="A43" s="50" t="s">
        <v>79</v>
      </c>
      <c r="B43" s="178">
        <v>0</v>
      </c>
      <c r="C43" s="180">
        <v>0</v>
      </c>
      <c r="D43" s="50" t="s">
        <v>80</v>
      </c>
      <c r="E43" s="184">
        <v>0</v>
      </c>
      <c r="F43" s="184">
        <v>0</v>
      </c>
    </row>
    <row r="44" spans="1:6" x14ac:dyDescent="0.25">
      <c r="A44" s="50" t="s">
        <v>81</v>
      </c>
      <c r="B44" s="178">
        <v>0</v>
      </c>
      <c r="C44" s="180">
        <v>0</v>
      </c>
      <c r="D44" s="50" t="s">
        <v>82</v>
      </c>
      <c r="E44" s="184">
        <v>0</v>
      </c>
      <c r="F44" s="184">
        <v>0</v>
      </c>
    </row>
    <row r="45" spans="1:6" x14ac:dyDescent="0.25">
      <c r="A45" s="50" t="s">
        <v>83</v>
      </c>
      <c r="B45" s="178">
        <v>0</v>
      </c>
      <c r="C45" s="180">
        <v>0</v>
      </c>
      <c r="D45" s="50" t="s">
        <v>84</v>
      </c>
      <c r="E45" s="184">
        <v>0</v>
      </c>
      <c r="F45" s="184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85</v>
      </c>
      <c r="B47" s="4">
        <f>B9+B17+B25+B31+B37+B38+B41</f>
        <v>10242210.029999997</v>
      </c>
      <c r="C47" s="4">
        <f>C9+C17+C25+C31+C37+C38+C41</f>
        <v>7338730.5299999993</v>
      </c>
      <c r="D47" s="2" t="s">
        <v>86</v>
      </c>
      <c r="E47" s="4">
        <f>E9+E19+E23+E26+E27+E31+E38+E42</f>
        <v>3473016.67</v>
      </c>
      <c r="F47" s="4">
        <f>F9+F19+F23+F26+F27+F31+F38+F42</f>
        <v>2536696.04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87</v>
      </c>
      <c r="B49" s="51"/>
      <c r="C49" s="51"/>
      <c r="D49" s="2" t="s">
        <v>88</v>
      </c>
      <c r="E49" s="51"/>
      <c r="F49" s="51"/>
    </row>
    <row r="50" spans="1:6" x14ac:dyDescent="0.25">
      <c r="A50" s="48" t="s">
        <v>89</v>
      </c>
      <c r="B50" s="181">
        <v>0</v>
      </c>
      <c r="C50" s="182">
        <v>0</v>
      </c>
      <c r="D50" s="48" t="s">
        <v>90</v>
      </c>
      <c r="E50" s="49">
        <v>0</v>
      </c>
      <c r="F50" s="49">
        <v>0</v>
      </c>
    </row>
    <row r="51" spans="1:6" x14ac:dyDescent="0.25">
      <c r="A51" s="48" t="s">
        <v>91</v>
      </c>
      <c r="B51" s="181">
        <v>0</v>
      </c>
      <c r="C51" s="182">
        <v>0</v>
      </c>
      <c r="D51" s="48" t="s">
        <v>92</v>
      </c>
      <c r="E51" s="49">
        <v>0</v>
      </c>
      <c r="F51" s="49">
        <v>0</v>
      </c>
    </row>
    <row r="52" spans="1:6" x14ac:dyDescent="0.25">
      <c r="A52" s="48" t="s">
        <v>93</v>
      </c>
      <c r="B52" s="181">
        <v>5338714.0199999996</v>
      </c>
      <c r="C52" s="182">
        <v>5338714.0199999996</v>
      </c>
      <c r="D52" s="48" t="s">
        <v>94</v>
      </c>
      <c r="E52" s="49">
        <v>0</v>
      </c>
      <c r="F52" s="49">
        <v>0</v>
      </c>
    </row>
    <row r="53" spans="1:6" x14ac:dyDescent="0.25">
      <c r="A53" s="48" t="s">
        <v>95</v>
      </c>
      <c r="B53" s="181">
        <v>5769998.5099999998</v>
      </c>
      <c r="C53" s="182">
        <v>5674639.8200000003</v>
      </c>
      <c r="D53" s="48" t="s">
        <v>96</v>
      </c>
      <c r="E53" s="49">
        <v>0</v>
      </c>
      <c r="F53" s="49">
        <v>0</v>
      </c>
    </row>
    <row r="54" spans="1:6" x14ac:dyDescent="0.25">
      <c r="A54" s="48" t="s">
        <v>97</v>
      </c>
      <c r="B54" s="181">
        <v>137915.84</v>
      </c>
      <c r="C54" s="182">
        <v>137915.84</v>
      </c>
      <c r="D54" s="48" t="s">
        <v>98</v>
      </c>
      <c r="E54" s="49">
        <v>0</v>
      </c>
      <c r="F54" s="49">
        <v>0</v>
      </c>
    </row>
    <row r="55" spans="1:6" x14ac:dyDescent="0.25">
      <c r="A55" s="48" t="s">
        <v>99</v>
      </c>
      <c r="B55" s="181">
        <v>-4659472.12</v>
      </c>
      <c r="C55" s="182">
        <v>-4659472.12</v>
      </c>
      <c r="D55" s="52" t="s">
        <v>100</v>
      </c>
      <c r="E55" s="49">
        <v>0</v>
      </c>
      <c r="F55" s="49">
        <v>0</v>
      </c>
    </row>
    <row r="56" spans="1:6" x14ac:dyDescent="0.25">
      <c r="A56" s="48" t="s">
        <v>101</v>
      </c>
      <c r="B56" s="181">
        <v>2555161.41</v>
      </c>
      <c r="C56" s="182">
        <v>2555161.41</v>
      </c>
      <c r="D56" s="47"/>
      <c r="E56" s="51"/>
      <c r="F56" s="51"/>
    </row>
    <row r="57" spans="1:6" x14ac:dyDescent="0.25">
      <c r="A57" s="48" t="s">
        <v>102</v>
      </c>
      <c r="B57" s="181">
        <v>0</v>
      </c>
      <c r="C57" s="182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8" t="s">
        <v>104</v>
      </c>
      <c r="B58" s="181">
        <v>0</v>
      </c>
      <c r="C58" s="182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105</v>
      </c>
      <c r="E59" s="4">
        <f>E47+E57</f>
        <v>3473016.67</v>
      </c>
      <c r="F59" s="4">
        <f>F47+F57</f>
        <v>2536696.04</v>
      </c>
    </row>
    <row r="60" spans="1:6" x14ac:dyDescent="0.25">
      <c r="A60" s="3" t="s">
        <v>106</v>
      </c>
      <c r="B60" s="4">
        <f>SUM(B50:B58)</f>
        <v>9142317.6600000001</v>
      </c>
      <c r="C60" s="4">
        <f>SUM(C50:C58)</f>
        <v>9046958.9699999988</v>
      </c>
      <c r="D60" s="47"/>
      <c r="E60" s="51"/>
      <c r="F60" s="51"/>
    </row>
    <row r="61" spans="1:6" x14ac:dyDescent="0.25">
      <c r="A61" s="47"/>
      <c r="B61" s="51"/>
      <c r="C61" s="51"/>
      <c r="D61" s="53" t="s">
        <v>107</v>
      </c>
      <c r="E61" s="51"/>
      <c r="F61" s="51"/>
    </row>
    <row r="62" spans="1:6" x14ac:dyDescent="0.25">
      <c r="A62" s="3" t="s">
        <v>108</v>
      </c>
      <c r="B62" s="4">
        <f>SUM(B47+B60)</f>
        <v>19384527.689999998</v>
      </c>
      <c r="C62" s="4">
        <f>SUM(C47+C60)</f>
        <v>16385689.499999998</v>
      </c>
      <c r="D62" s="47"/>
      <c r="E62" s="51"/>
      <c r="F62" s="51"/>
    </row>
    <row r="63" spans="1:6" x14ac:dyDescent="0.25">
      <c r="A63" s="47"/>
      <c r="B63" s="47"/>
      <c r="C63" s="47"/>
      <c r="D63" s="54" t="s">
        <v>109</v>
      </c>
      <c r="E63" s="185">
        <v>2510879.02</v>
      </c>
      <c r="F63" s="185">
        <v>2510879.02</v>
      </c>
    </row>
    <row r="64" spans="1:6" x14ac:dyDescent="0.25">
      <c r="A64" s="47"/>
      <c r="B64" s="47"/>
      <c r="C64" s="47"/>
      <c r="D64" s="48" t="s">
        <v>110</v>
      </c>
      <c r="E64" s="186">
        <v>2510879.02</v>
      </c>
      <c r="F64" s="186">
        <v>2510879.02</v>
      </c>
    </row>
    <row r="65" spans="1:6" x14ac:dyDescent="0.25">
      <c r="A65" s="47"/>
      <c r="B65" s="47"/>
      <c r="C65" s="47"/>
      <c r="D65" s="52" t="s">
        <v>111</v>
      </c>
      <c r="E65" s="186">
        <v>0</v>
      </c>
      <c r="F65" s="186">
        <v>0</v>
      </c>
    </row>
    <row r="66" spans="1:6" x14ac:dyDescent="0.25">
      <c r="A66" s="47"/>
      <c r="B66" s="47"/>
      <c r="C66" s="47"/>
      <c r="D66" s="48" t="s">
        <v>112</v>
      </c>
      <c r="E66" s="186">
        <v>0</v>
      </c>
      <c r="F66" s="186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113</v>
      </c>
      <c r="E68" s="187">
        <v>13400632</v>
      </c>
      <c r="F68" s="187">
        <v>11338114.439999999</v>
      </c>
    </row>
    <row r="69" spans="1:6" x14ac:dyDescent="0.25">
      <c r="A69" s="55"/>
      <c r="B69" s="47"/>
      <c r="C69" s="47"/>
      <c r="D69" s="48" t="s">
        <v>114</v>
      </c>
      <c r="E69" s="188">
        <v>2287924.67</v>
      </c>
      <c r="F69" s="188">
        <v>-24504.1</v>
      </c>
    </row>
    <row r="70" spans="1:6" x14ac:dyDescent="0.25">
      <c r="A70" s="55"/>
      <c r="B70" s="47"/>
      <c r="C70" s="47"/>
      <c r="D70" s="48" t="s">
        <v>115</v>
      </c>
      <c r="E70" s="188">
        <v>11112707.33</v>
      </c>
      <c r="F70" s="188">
        <v>11362618.539999999</v>
      </c>
    </row>
    <row r="71" spans="1:6" x14ac:dyDescent="0.25">
      <c r="A71" s="55"/>
      <c r="B71" s="47"/>
      <c r="C71" s="47"/>
      <c r="D71" s="48" t="s">
        <v>116</v>
      </c>
      <c r="E71" s="188">
        <v>0</v>
      </c>
      <c r="F71" s="188">
        <v>0</v>
      </c>
    </row>
    <row r="72" spans="1:6" x14ac:dyDescent="0.25">
      <c r="A72" s="55"/>
      <c r="B72" s="47"/>
      <c r="C72" s="47"/>
      <c r="D72" s="48" t="s">
        <v>117</v>
      </c>
      <c r="E72" s="188">
        <v>0</v>
      </c>
      <c r="F72" s="188">
        <v>0</v>
      </c>
    </row>
    <row r="73" spans="1:6" x14ac:dyDescent="0.25">
      <c r="A73" s="55"/>
      <c r="B73" s="47"/>
      <c r="C73" s="47"/>
      <c r="D73" s="48" t="s">
        <v>118</v>
      </c>
      <c r="E73" s="188">
        <v>0</v>
      </c>
      <c r="F73" s="188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119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120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121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122</v>
      </c>
      <c r="E79" s="4">
        <f>E63+E68+E75</f>
        <v>15911511.02</v>
      </c>
      <c r="F79" s="4">
        <f>F63+F68+F75</f>
        <v>13848993.459999999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123</v>
      </c>
      <c r="E81" s="4">
        <f>E59+E79</f>
        <v>19384527.689999998</v>
      </c>
      <c r="F81" s="4">
        <f>F59+F79</f>
        <v>16385689.5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9:F45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6:C46 E46:F62 B48:C49 B59:C62 E67:F67 E74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64" zoomScaleNormal="70" workbookViewId="0">
      <selection activeCell="D20" sqref="D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5" t="s">
        <v>438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Sistema Municipal de Agua Potable y Alcantarillado de Jaral del Progreso, Gto.</v>
      </c>
      <c r="B2" s="115"/>
      <c r="C2" s="115"/>
      <c r="D2" s="115"/>
      <c r="E2" s="115"/>
      <c r="F2" s="115"/>
      <c r="G2" s="116"/>
    </row>
    <row r="3" spans="1:7" x14ac:dyDescent="0.25">
      <c r="A3" s="117" t="s">
        <v>303</v>
      </c>
      <c r="B3" s="118"/>
      <c r="C3" s="118"/>
      <c r="D3" s="118"/>
      <c r="E3" s="118"/>
      <c r="F3" s="118"/>
      <c r="G3" s="119"/>
    </row>
    <row r="4" spans="1:7" x14ac:dyDescent="0.25">
      <c r="A4" s="117" t="s">
        <v>439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Marzo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x14ac:dyDescent="0.25">
      <c r="A7" s="150" t="s">
        <v>440</v>
      </c>
      <c r="B7" s="153" t="s">
        <v>305</v>
      </c>
      <c r="C7" s="153"/>
      <c r="D7" s="153"/>
      <c r="E7" s="153"/>
      <c r="F7" s="153"/>
      <c r="G7" s="153" t="s">
        <v>306</v>
      </c>
    </row>
    <row r="8" spans="1:7" ht="30" x14ac:dyDescent="0.25">
      <c r="A8" s="151"/>
      <c r="B8" s="7" t="s">
        <v>307</v>
      </c>
      <c r="C8" s="34" t="s">
        <v>403</v>
      </c>
      <c r="D8" s="34" t="s">
        <v>238</v>
      </c>
      <c r="E8" s="34" t="s">
        <v>193</v>
      </c>
      <c r="F8" s="34" t="s">
        <v>210</v>
      </c>
      <c r="G8" s="163"/>
    </row>
    <row r="9" spans="1:7" ht="15.75" customHeight="1" x14ac:dyDescent="0.25">
      <c r="A9" s="27" t="s">
        <v>441</v>
      </c>
      <c r="B9" s="123">
        <f>SUM(B10,B11,B12,B15,B16,B19)</f>
        <v>11472867</v>
      </c>
      <c r="C9" s="123">
        <f t="shared" ref="C9:G9" si="0">SUM(C10,C11,C12,C15,C16,C19)</f>
        <v>655419.30000000005</v>
      </c>
      <c r="D9" s="123">
        <f t="shared" si="0"/>
        <v>12128286.300000001</v>
      </c>
      <c r="E9" s="123">
        <f t="shared" si="0"/>
        <v>7506074.3499999996</v>
      </c>
      <c r="F9" s="123">
        <f t="shared" si="0"/>
        <v>7506074.3499999996</v>
      </c>
      <c r="G9" s="123">
        <f t="shared" si="0"/>
        <v>4622211.9500000011</v>
      </c>
    </row>
    <row r="10" spans="1:7" x14ac:dyDescent="0.25">
      <c r="A10" s="60" t="s">
        <v>442</v>
      </c>
      <c r="B10" s="207">
        <v>11472867</v>
      </c>
      <c r="C10" s="207">
        <v>655419.30000000005</v>
      </c>
      <c r="D10" s="206">
        <v>12128286.300000001</v>
      </c>
      <c r="E10" s="207">
        <v>7506074.3499999996</v>
      </c>
      <c r="F10" s="207">
        <v>7506074.3499999996</v>
      </c>
      <c r="G10" s="206">
        <v>4622211.9500000011</v>
      </c>
    </row>
    <row r="11" spans="1:7" ht="15.75" customHeight="1" x14ac:dyDescent="0.25">
      <c r="A11" s="60" t="s">
        <v>443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 x14ac:dyDescent="0.25">
      <c r="A12" s="60" t="s">
        <v>444</v>
      </c>
      <c r="B12" s="79">
        <f>B13+B14</f>
        <v>0</v>
      </c>
      <c r="C12" s="79">
        <f t="shared" ref="C12:G12" si="2">C13+C14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</row>
    <row r="13" spans="1:7" x14ac:dyDescent="0.25">
      <c r="A13" s="80" t="s">
        <v>445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8">
        <f t="shared" si="1"/>
        <v>0</v>
      </c>
    </row>
    <row r="14" spans="1:7" x14ac:dyDescent="0.25">
      <c r="A14" s="80" t="s">
        <v>446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f t="shared" si="1"/>
        <v>0</v>
      </c>
    </row>
    <row r="15" spans="1:7" x14ac:dyDescent="0.25">
      <c r="A15" s="60" t="s">
        <v>447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448</v>
      </c>
      <c r="B16" s="79">
        <f>B17+B18</f>
        <v>0</v>
      </c>
      <c r="C16" s="79">
        <f t="shared" ref="C16:G16" si="3">C17+C18</f>
        <v>0</v>
      </c>
      <c r="D16" s="79">
        <f t="shared" si="3"/>
        <v>0</v>
      </c>
      <c r="E16" s="79">
        <f t="shared" si="3"/>
        <v>0</v>
      </c>
      <c r="F16" s="79">
        <f t="shared" si="3"/>
        <v>0</v>
      </c>
      <c r="G16" s="79">
        <f t="shared" si="3"/>
        <v>0</v>
      </c>
    </row>
    <row r="17" spans="1:7" x14ac:dyDescent="0.25">
      <c r="A17" s="80" t="s">
        <v>449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450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451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452</v>
      </c>
      <c r="B21" s="37">
        <f>SUM(B22,B23,B24,B27,B28,B31)</f>
        <v>0</v>
      </c>
      <c r="C21" s="37">
        <f t="shared" ref="C21:F21" si="4">SUM(C22,C23,C24,C27,C28,C31)</f>
        <v>0</v>
      </c>
      <c r="D21" s="37">
        <f t="shared" si="4"/>
        <v>0</v>
      </c>
      <c r="E21" s="37">
        <f t="shared" si="4"/>
        <v>0</v>
      </c>
      <c r="F21" s="37">
        <f t="shared" si="4"/>
        <v>0</v>
      </c>
      <c r="G21" s="37">
        <f>SUM(G22,G23,G24,G27,G28,G31)</f>
        <v>0</v>
      </c>
    </row>
    <row r="22" spans="1:7" x14ac:dyDescent="0.25">
      <c r="A22" s="60" t="s">
        <v>442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8">
        <f t="shared" ref="G22:G31" si="5">D22-E22</f>
        <v>0</v>
      </c>
    </row>
    <row r="23" spans="1:7" x14ac:dyDescent="0.25">
      <c r="A23" s="60" t="s">
        <v>443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si="5"/>
        <v>0</v>
      </c>
    </row>
    <row r="24" spans="1:7" x14ac:dyDescent="0.25">
      <c r="A24" s="60" t="s">
        <v>444</v>
      </c>
      <c r="B24" s="79">
        <f t="shared" ref="B24:G24" si="6">B25+B26</f>
        <v>0</v>
      </c>
      <c r="C24" s="79">
        <f t="shared" si="6"/>
        <v>0</v>
      </c>
      <c r="D24" s="79">
        <f t="shared" si="6"/>
        <v>0</v>
      </c>
      <c r="E24" s="79">
        <f t="shared" si="6"/>
        <v>0</v>
      </c>
      <c r="F24" s="79">
        <f t="shared" si="6"/>
        <v>0</v>
      </c>
      <c r="G24" s="78">
        <f t="shared" si="6"/>
        <v>0</v>
      </c>
    </row>
    <row r="25" spans="1:7" x14ac:dyDescent="0.25">
      <c r="A25" s="80" t="s">
        <v>445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5"/>
        <v>0</v>
      </c>
    </row>
    <row r="26" spans="1:7" x14ac:dyDescent="0.25">
      <c r="A26" s="80" t="s">
        <v>446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5"/>
        <v>0</v>
      </c>
    </row>
    <row r="27" spans="1:7" x14ac:dyDescent="0.25">
      <c r="A27" s="60" t="s">
        <v>447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5"/>
        <v>0</v>
      </c>
    </row>
    <row r="28" spans="1:7" ht="30" x14ac:dyDescent="0.25">
      <c r="A28" s="61" t="s">
        <v>448</v>
      </c>
      <c r="B28" s="79">
        <f t="shared" ref="B28:G28" si="7">B29+B30</f>
        <v>0</v>
      </c>
      <c r="C28" s="79">
        <f t="shared" si="7"/>
        <v>0</v>
      </c>
      <c r="D28" s="79">
        <f t="shared" si="7"/>
        <v>0</v>
      </c>
      <c r="E28" s="79">
        <f t="shared" si="7"/>
        <v>0</v>
      </c>
      <c r="F28" s="79">
        <f t="shared" si="7"/>
        <v>0</v>
      </c>
      <c r="G28" s="78">
        <f t="shared" si="7"/>
        <v>0</v>
      </c>
    </row>
    <row r="29" spans="1:7" x14ac:dyDescent="0.25">
      <c r="A29" s="80" t="s">
        <v>449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5"/>
        <v>0</v>
      </c>
    </row>
    <row r="30" spans="1:7" x14ac:dyDescent="0.25">
      <c r="A30" s="80" t="s">
        <v>450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5"/>
        <v>0</v>
      </c>
    </row>
    <row r="31" spans="1:7" x14ac:dyDescent="0.25">
      <c r="A31" s="60" t="s">
        <v>451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5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453</v>
      </c>
      <c r="B33" s="37">
        <f>B21+B9</f>
        <v>11472867</v>
      </c>
      <c r="C33" s="37">
        <f t="shared" ref="C33:G33" si="8">C21+C9</f>
        <v>655419.30000000005</v>
      </c>
      <c r="D33" s="37">
        <f t="shared" si="8"/>
        <v>12128286.300000001</v>
      </c>
      <c r="E33" s="37">
        <f t="shared" si="8"/>
        <v>7506074.3499999996</v>
      </c>
      <c r="F33" s="37">
        <f t="shared" si="8"/>
        <v>7506074.3499999996</v>
      </c>
      <c r="G33" s="37">
        <f t="shared" si="8"/>
        <v>4622211.9500000011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66" t="s">
        <v>454</v>
      </c>
      <c r="B1" s="166"/>
      <c r="C1" s="166"/>
      <c r="D1" s="166"/>
      <c r="E1" s="166"/>
      <c r="F1" s="166"/>
      <c r="G1" s="166"/>
    </row>
    <row r="2" spans="1:7" x14ac:dyDescent="0.25">
      <c r="A2" s="132" t="str">
        <f>'Formato 1'!A2</f>
        <v>Sistema Municipal de Agua Potable y Alcantarillado de Jaral del Progreso, Gto.</v>
      </c>
      <c r="B2" s="133"/>
      <c r="C2" s="133"/>
      <c r="D2" s="133"/>
      <c r="E2" s="133"/>
      <c r="F2" s="133"/>
      <c r="G2" s="134"/>
    </row>
    <row r="3" spans="1:7" x14ac:dyDescent="0.25">
      <c r="A3" s="135" t="s">
        <v>455</v>
      </c>
      <c r="B3" s="136"/>
      <c r="C3" s="136"/>
      <c r="D3" s="136"/>
      <c r="E3" s="136"/>
      <c r="F3" s="136"/>
      <c r="G3" s="137"/>
    </row>
    <row r="4" spans="1:7" x14ac:dyDescent="0.25">
      <c r="A4" s="135" t="s">
        <v>2</v>
      </c>
      <c r="B4" s="136"/>
      <c r="C4" s="136"/>
      <c r="D4" s="136"/>
      <c r="E4" s="136"/>
      <c r="F4" s="136"/>
      <c r="G4" s="137"/>
    </row>
    <row r="5" spans="1:7" x14ac:dyDescent="0.25">
      <c r="A5" s="135" t="s">
        <v>456</v>
      </c>
      <c r="B5" s="136"/>
      <c r="C5" s="136"/>
      <c r="D5" s="136"/>
      <c r="E5" s="136"/>
      <c r="F5" s="136"/>
      <c r="G5" s="137"/>
    </row>
    <row r="6" spans="1:7" x14ac:dyDescent="0.25">
      <c r="A6" s="164" t="s">
        <v>457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83.25" customHeight="1" x14ac:dyDescent="0.25">
      <c r="A7" s="165"/>
      <c r="B7" s="72" t="s">
        <v>458</v>
      </c>
      <c r="C7" s="165"/>
      <c r="D7" s="165"/>
      <c r="E7" s="165"/>
      <c r="F7" s="165"/>
      <c r="G7" s="165"/>
    </row>
    <row r="8" spans="1:7" ht="30" x14ac:dyDescent="0.25">
      <c r="A8" s="73" t="s">
        <v>459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241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242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243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460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245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246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461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462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463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266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267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464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465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466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467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468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292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293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469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296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470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298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471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300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472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7" t="s">
        <v>473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Sistema Municipal de Agua Potable y Alcantarillado de Jaral del Progreso, Gto.</v>
      </c>
      <c r="B2" s="133"/>
      <c r="C2" s="133"/>
      <c r="D2" s="133"/>
      <c r="E2" s="133"/>
      <c r="F2" s="133"/>
      <c r="G2" s="134"/>
    </row>
    <row r="3" spans="1:7" x14ac:dyDescent="0.25">
      <c r="A3" s="117" t="s">
        <v>474</v>
      </c>
      <c r="B3" s="118"/>
      <c r="C3" s="118"/>
      <c r="D3" s="118"/>
      <c r="E3" s="118"/>
      <c r="F3" s="118"/>
      <c r="G3" s="119"/>
    </row>
    <row r="4" spans="1:7" x14ac:dyDescent="0.25">
      <c r="A4" s="117" t="s">
        <v>2</v>
      </c>
      <c r="B4" s="118"/>
      <c r="C4" s="118"/>
      <c r="D4" s="118"/>
      <c r="E4" s="118"/>
      <c r="F4" s="118"/>
      <c r="G4" s="119"/>
    </row>
    <row r="5" spans="1:7" x14ac:dyDescent="0.25">
      <c r="A5" s="117" t="s">
        <v>456</v>
      </c>
      <c r="B5" s="118"/>
      <c r="C5" s="118"/>
      <c r="D5" s="118"/>
      <c r="E5" s="118"/>
      <c r="F5" s="118"/>
      <c r="G5" s="119"/>
    </row>
    <row r="6" spans="1:7" x14ac:dyDescent="0.25">
      <c r="A6" s="168" t="s">
        <v>475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57.75" customHeight="1" x14ac:dyDescent="0.25">
      <c r="A7" s="169"/>
      <c r="B7" s="39" t="s">
        <v>458</v>
      </c>
      <c r="C7" s="165"/>
      <c r="D7" s="165"/>
      <c r="E7" s="165"/>
      <c r="F7" s="165"/>
      <c r="G7" s="165"/>
    </row>
    <row r="8" spans="1:7" x14ac:dyDescent="0.25">
      <c r="A8" s="27" t="s">
        <v>476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477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478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479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480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481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482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483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484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485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486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477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478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479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480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481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482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483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487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485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488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7" t="s">
        <v>489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Sistema Municipal de Agua Potable y Alcantarillado de Jaral del Progreso, Gto.</v>
      </c>
      <c r="B2" s="133"/>
      <c r="C2" s="133"/>
      <c r="D2" s="133"/>
      <c r="E2" s="133"/>
      <c r="F2" s="133"/>
      <c r="G2" s="134"/>
    </row>
    <row r="3" spans="1:7" x14ac:dyDescent="0.25">
      <c r="A3" s="117" t="s">
        <v>490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71" t="s">
        <v>457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f>+F5+1</f>
        <v>2022</v>
      </c>
    </row>
    <row r="6" spans="1:7" ht="32.25" x14ac:dyDescent="0.25">
      <c r="A6" s="154"/>
      <c r="B6" s="173"/>
      <c r="C6" s="173"/>
      <c r="D6" s="173"/>
      <c r="E6" s="173"/>
      <c r="F6" s="173"/>
      <c r="G6" s="39" t="s">
        <v>491</v>
      </c>
    </row>
    <row r="7" spans="1:7" x14ac:dyDescent="0.25">
      <c r="A7" s="64" t="s">
        <v>459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492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493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494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495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496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497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498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499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500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501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502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503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465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504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505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506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507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508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469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296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509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298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471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510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511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70" t="s">
        <v>512</v>
      </c>
      <c r="B39" s="170"/>
      <c r="C39" s="170"/>
      <c r="D39" s="170"/>
      <c r="E39" s="170"/>
      <c r="F39" s="170"/>
      <c r="G39" s="170"/>
    </row>
    <row r="40" spans="1:7" x14ac:dyDescent="0.25">
      <c r="A40" s="170" t="s">
        <v>513</v>
      </c>
      <c r="B40" s="170"/>
      <c r="C40" s="170"/>
      <c r="D40" s="170"/>
      <c r="E40" s="170"/>
      <c r="F40" s="170"/>
      <c r="G40" s="17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7" t="s">
        <v>514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Sistema Municipal de Agua Potable y Alcantarillado de Jaral del Progreso, Gto.</v>
      </c>
      <c r="B2" s="133"/>
      <c r="C2" s="133"/>
      <c r="D2" s="133"/>
      <c r="E2" s="133"/>
      <c r="F2" s="133"/>
      <c r="G2" s="134"/>
    </row>
    <row r="3" spans="1:7" x14ac:dyDescent="0.25">
      <c r="A3" s="117" t="s">
        <v>515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74" t="s">
        <v>475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v>2022</v>
      </c>
    </row>
    <row r="6" spans="1:7" ht="48.75" customHeight="1" x14ac:dyDescent="0.25">
      <c r="A6" s="175"/>
      <c r="B6" s="173"/>
      <c r="C6" s="173"/>
      <c r="D6" s="173"/>
      <c r="E6" s="173"/>
      <c r="F6" s="173"/>
      <c r="G6" s="39" t="s">
        <v>516</v>
      </c>
    </row>
    <row r="7" spans="1:7" x14ac:dyDescent="0.25">
      <c r="A7" s="27" t="s">
        <v>476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477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478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479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480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481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482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483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484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485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486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477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478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479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480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481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482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483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487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485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517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70" t="s">
        <v>512</v>
      </c>
      <c r="B32" s="170"/>
      <c r="C32" s="170"/>
      <c r="D32" s="170"/>
      <c r="E32" s="170"/>
      <c r="F32" s="170"/>
      <c r="G32" s="170"/>
    </row>
    <row r="33" spans="1:7" x14ac:dyDescent="0.25">
      <c r="A33" s="170" t="s">
        <v>513</v>
      </c>
      <c r="B33" s="170"/>
      <c r="C33" s="170"/>
      <c r="D33" s="170"/>
      <c r="E33" s="170"/>
      <c r="F33" s="170"/>
      <c r="G33" s="17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76" t="s">
        <v>518</v>
      </c>
      <c r="B1" s="176"/>
      <c r="C1" s="176"/>
      <c r="D1" s="176"/>
      <c r="E1" s="176"/>
      <c r="F1" s="176"/>
    </row>
    <row r="2" spans="1:6" ht="20.100000000000001" customHeight="1" x14ac:dyDescent="0.25">
      <c r="A2" s="114" t="str">
        <f>'Formato 1'!A2</f>
        <v>Sistema Municipal de Agua Potable y Alcantarillado de Jaral del Progreso, Gto.</v>
      </c>
      <c r="B2" s="138"/>
      <c r="C2" s="138"/>
      <c r="D2" s="138"/>
      <c r="E2" s="138"/>
      <c r="F2" s="139"/>
    </row>
    <row r="3" spans="1:6" ht="29.25" customHeight="1" x14ac:dyDescent="0.25">
      <c r="A3" s="140" t="s">
        <v>519</v>
      </c>
      <c r="B3" s="141"/>
      <c r="C3" s="141"/>
      <c r="D3" s="141"/>
      <c r="E3" s="141"/>
      <c r="F3" s="142"/>
    </row>
    <row r="4" spans="1:6" ht="35.25" customHeight="1" x14ac:dyDescent="0.25">
      <c r="A4" s="125"/>
      <c r="B4" s="125" t="s">
        <v>520</v>
      </c>
      <c r="C4" s="125" t="s">
        <v>521</v>
      </c>
      <c r="D4" s="125" t="s">
        <v>522</v>
      </c>
      <c r="E4" s="125" t="s">
        <v>523</v>
      </c>
      <c r="F4" s="125" t="s">
        <v>524</v>
      </c>
    </row>
    <row r="5" spans="1:6" ht="12.75" customHeight="1" x14ac:dyDescent="0.25">
      <c r="A5" s="19" t="s">
        <v>525</v>
      </c>
      <c r="B5" s="55"/>
      <c r="C5" s="55"/>
      <c r="D5" s="55"/>
      <c r="E5" s="55"/>
      <c r="F5" s="55"/>
    </row>
    <row r="6" spans="1:6" ht="30" x14ac:dyDescent="0.25">
      <c r="A6" s="61" t="s">
        <v>526</v>
      </c>
      <c r="B6" s="62"/>
      <c r="C6" s="62"/>
      <c r="D6" s="62"/>
      <c r="E6" s="62"/>
      <c r="F6" s="62"/>
    </row>
    <row r="7" spans="1:6" ht="15" x14ac:dyDescent="0.25">
      <c r="A7" s="61" t="s">
        <v>527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528</v>
      </c>
      <c r="B9" s="47"/>
      <c r="C9" s="47"/>
      <c r="D9" s="47"/>
      <c r="E9" s="47"/>
      <c r="F9" s="47"/>
    </row>
    <row r="10" spans="1:6" ht="15" x14ac:dyDescent="0.25">
      <c r="A10" s="61" t="s">
        <v>529</v>
      </c>
      <c r="B10" s="62"/>
      <c r="C10" s="62"/>
      <c r="D10" s="62"/>
      <c r="E10" s="62"/>
      <c r="F10" s="62"/>
    </row>
    <row r="11" spans="1:6" ht="15" x14ac:dyDescent="0.25">
      <c r="A11" s="83" t="s">
        <v>530</v>
      </c>
      <c r="B11" s="62"/>
      <c r="C11" s="62"/>
      <c r="D11" s="62"/>
      <c r="E11" s="62"/>
      <c r="F11" s="62"/>
    </row>
    <row r="12" spans="1:6" ht="15" x14ac:dyDescent="0.25">
      <c r="A12" s="83" t="s">
        <v>531</v>
      </c>
      <c r="B12" s="62"/>
      <c r="C12" s="62"/>
      <c r="D12" s="62"/>
      <c r="E12" s="62"/>
      <c r="F12" s="62"/>
    </row>
    <row r="13" spans="1:6" ht="15" x14ac:dyDescent="0.25">
      <c r="A13" s="83" t="s">
        <v>532</v>
      </c>
      <c r="B13" s="62"/>
      <c r="C13" s="62"/>
      <c r="D13" s="62"/>
      <c r="E13" s="62"/>
      <c r="F13" s="62"/>
    </row>
    <row r="14" spans="1:6" ht="15" x14ac:dyDescent="0.25">
      <c r="A14" s="61" t="s">
        <v>533</v>
      </c>
      <c r="B14" s="62"/>
      <c r="C14" s="62"/>
      <c r="D14" s="62"/>
      <c r="E14" s="62"/>
      <c r="F14" s="62"/>
    </row>
    <row r="15" spans="1:6" ht="15" x14ac:dyDescent="0.25">
      <c r="A15" s="83" t="s">
        <v>530</v>
      </c>
      <c r="B15" s="62"/>
      <c r="C15" s="62"/>
      <c r="D15" s="62"/>
      <c r="E15" s="62"/>
      <c r="F15" s="62"/>
    </row>
    <row r="16" spans="1:6" ht="15" x14ac:dyDescent="0.25">
      <c r="A16" s="83" t="s">
        <v>531</v>
      </c>
      <c r="B16" s="62"/>
      <c r="C16" s="62"/>
      <c r="D16" s="62"/>
      <c r="E16" s="62"/>
      <c r="F16" s="62"/>
    </row>
    <row r="17" spans="1:6" ht="15" x14ac:dyDescent="0.25">
      <c r="A17" s="83" t="s">
        <v>532</v>
      </c>
      <c r="B17" s="62"/>
      <c r="C17" s="62"/>
      <c r="D17" s="62"/>
      <c r="E17" s="62"/>
      <c r="F17" s="62"/>
    </row>
    <row r="18" spans="1:6" ht="15" x14ac:dyDescent="0.25">
      <c r="A18" s="61" t="s">
        <v>534</v>
      </c>
      <c r="B18" s="126"/>
      <c r="C18" s="62"/>
      <c r="D18" s="62"/>
      <c r="E18" s="62"/>
      <c r="F18" s="62"/>
    </row>
    <row r="19" spans="1:6" ht="15" x14ac:dyDescent="0.25">
      <c r="A19" s="61" t="s">
        <v>535</v>
      </c>
      <c r="B19" s="62"/>
      <c r="C19" s="62"/>
      <c r="D19" s="62"/>
      <c r="E19" s="62"/>
      <c r="F19" s="62"/>
    </row>
    <row r="20" spans="1:6" ht="30" x14ac:dyDescent="0.25">
      <c r="A20" s="61" t="s">
        <v>536</v>
      </c>
      <c r="B20" s="127"/>
      <c r="C20" s="127"/>
      <c r="D20" s="127"/>
      <c r="E20" s="127"/>
      <c r="F20" s="127"/>
    </row>
    <row r="21" spans="1:6" ht="30" x14ac:dyDescent="0.25">
      <c r="A21" s="61" t="s">
        <v>537</v>
      </c>
      <c r="B21" s="127"/>
      <c r="C21" s="127"/>
      <c r="D21" s="127"/>
      <c r="E21" s="127"/>
      <c r="F21" s="127"/>
    </row>
    <row r="22" spans="1:6" ht="30" x14ac:dyDescent="0.25">
      <c r="A22" s="61" t="s">
        <v>538</v>
      </c>
      <c r="B22" s="127"/>
      <c r="C22" s="127"/>
      <c r="D22" s="127"/>
      <c r="E22" s="127"/>
      <c r="F22" s="127"/>
    </row>
    <row r="23" spans="1:6" ht="15" x14ac:dyDescent="0.25">
      <c r="A23" s="61" t="s">
        <v>539</v>
      </c>
      <c r="B23" s="127"/>
      <c r="C23" s="127"/>
      <c r="D23" s="127"/>
      <c r="E23" s="127"/>
      <c r="F23" s="127"/>
    </row>
    <row r="24" spans="1:6" ht="15" x14ac:dyDescent="0.25">
      <c r="A24" s="61" t="s">
        <v>540</v>
      </c>
      <c r="B24" s="128"/>
      <c r="C24" s="62"/>
      <c r="D24" s="62"/>
      <c r="E24" s="62"/>
      <c r="F24" s="62"/>
    </row>
    <row r="25" spans="1:6" ht="15" x14ac:dyDescent="0.25">
      <c r="A25" s="61" t="s">
        <v>541</v>
      </c>
      <c r="B25" s="128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542</v>
      </c>
      <c r="B27" s="47"/>
      <c r="C27" s="47"/>
      <c r="D27" s="47"/>
      <c r="E27" s="47"/>
      <c r="F27" s="47"/>
    </row>
    <row r="28" spans="1:6" ht="15" x14ac:dyDescent="0.25">
      <c r="A28" s="61" t="s">
        <v>543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544</v>
      </c>
      <c r="B30" s="47"/>
      <c r="C30" s="47"/>
      <c r="D30" s="47"/>
      <c r="E30" s="47"/>
      <c r="F30" s="47"/>
    </row>
    <row r="31" spans="1:6" ht="15" x14ac:dyDescent="0.25">
      <c r="A31" s="61" t="s">
        <v>529</v>
      </c>
      <c r="B31" s="62"/>
      <c r="C31" s="62"/>
      <c r="D31" s="62"/>
      <c r="E31" s="62"/>
      <c r="F31" s="62"/>
    </row>
    <row r="32" spans="1:6" ht="15" x14ac:dyDescent="0.25">
      <c r="A32" s="61" t="s">
        <v>533</v>
      </c>
      <c r="B32" s="62"/>
      <c r="C32" s="62"/>
      <c r="D32" s="62"/>
      <c r="E32" s="62"/>
      <c r="F32" s="62"/>
    </row>
    <row r="33" spans="1:6" ht="15" x14ac:dyDescent="0.25">
      <c r="A33" s="61" t="s">
        <v>545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546</v>
      </c>
      <c r="B35" s="47"/>
      <c r="C35" s="47"/>
      <c r="D35" s="47"/>
      <c r="E35" s="47"/>
      <c r="F35" s="47"/>
    </row>
    <row r="36" spans="1:6" ht="15" x14ac:dyDescent="0.25">
      <c r="A36" s="61" t="s">
        <v>547</v>
      </c>
      <c r="B36" s="62"/>
      <c r="C36" s="62"/>
      <c r="D36" s="62"/>
      <c r="E36" s="62"/>
      <c r="F36" s="62"/>
    </row>
    <row r="37" spans="1:6" ht="15" x14ac:dyDescent="0.25">
      <c r="A37" s="61" t="s">
        <v>548</v>
      </c>
      <c r="B37" s="62"/>
      <c r="C37" s="62"/>
      <c r="D37" s="62"/>
      <c r="E37" s="62"/>
      <c r="F37" s="62"/>
    </row>
    <row r="38" spans="1:6" ht="15" x14ac:dyDescent="0.25">
      <c r="A38" s="61" t="s">
        <v>549</v>
      </c>
      <c r="B38" s="128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550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551</v>
      </c>
      <c r="B42" s="47"/>
      <c r="C42" s="47"/>
      <c r="D42" s="47"/>
      <c r="E42" s="47"/>
      <c r="F42" s="47"/>
    </row>
    <row r="43" spans="1:6" ht="15" x14ac:dyDescent="0.25">
      <c r="A43" s="61" t="s">
        <v>552</v>
      </c>
      <c r="B43" s="62"/>
      <c r="C43" s="62"/>
      <c r="D43" s="62"/>
      <c r="E43" s="62"/>
      <c r="F43" s="62"/>
    </row>
    <row r="44" spans="1:6" ht="15" x14ac:dyDescent="0.25">
      <c r="A44" s="61" t="s">
        <v>553</v>
      </c>
      <c r="B44" s="62"/>
      <c r="C44" s="62"/>
      <c r="D44" s="62"/>
      <c r="E44" s="62"/>
      <c r="F44" s="62"/>
    </row>
    <row r="45" spans="1:6" ht="15" x14ac:dyDescent="0.25">
      <c r="A45" s="61" t="s">
        <v>554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555</v>
      </c>
      <c r="B47" s="47"/>
      <c r="C47" s="47"/>
      <c r="D47" s="47"/>
      <c r="E47" s="47"/>
      <c r="F47" s="47"/>
    </row>
    <row r="48" spans="1:6" ht="15" x14ac:dyDescent="0.25">
      <c r="A48" s="61" t="s">
        <v>553</v>
      </c>
      <c r="B48" s="127"/>
      <c r="C48" s="127"/>
      <c r="D48" s="127"/>
      <c r="E48" s="127"/>
      <c r="F48" s="127"/>
    </row>
    <row r="49" spans="1:6" ht="15" x14ac:dyDescent="0.25">
      <c r="A49" s="61" t="s">
        <v>554</v>
      </c>
      <c r="B49" s="127"/>
      <c r="C49" s="127"/>
      <c r="D49" s="127"/>
      <c r="E49" s="127"/>
      <c r="F49" s="127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556</v>
      </c>
      <c r="B51" s="47"/>
      <c r="C51" s="47"/>
      <c r="D51" s="47"/>
      <c r="E51" s="47"/>
      <c r="F51" s="47"/>
    </row>
    <row r="52" spans="1:6" ht="15" x14ac:dyDescent="0.25">
      <c r="A52" s="61" t="s">
        <v>553</v>
      </c>
      <c r="B52" s="62"/>
      <c r="C52" s="62"/>
      <c r="D52" s="62"/>
      <c r="E52" s="62"/>
      <c r="F52" s="62"/>
    </row>
    <row r="53" spans="1:6" ht="15" x14ac:dyDescent="0.25">
      <c r="A53" s="61" t="s">
        <v>554</v>
      </c>
      <c r="B53" s="62"/>
      <c r="C53" s="62"/>
      <c r="D53" s="62"/>
      <c r="E53" s="62"/>
      <c r="F53" s="62"/>
    </row>
    <row r="54" spans="1:6" ht="15" x14ac:dyDescent="0.25">
      <c r="A54" s="61" t="s">
        <v>557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558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553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554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559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560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561</v>
      </c>
      <c r="B62" s="128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562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563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564</v>
      </c>
      <c r="B66" s="62"/>
      <c r="C66" s="62"/>
      <c r="D66" s="62"/>
      <c r="E66" s="62"/>
      <c r="F66" s="62"/>
    </row>
    <row r="67" spans="1:6" ht="20.100000000000001" customHeight="1" x14ac:dyDescent="0.25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94" zoomScaleNormal="110" workbookViewId="0">
      <selection activeCell="C4" sqref="C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3" t="s">
        <v>124</v>
      </c>
      <c r="B1" s="144"/>
      <c r="C1" s="144"/>
      <c r="D1" s="144"/>
      <c r="E1" s="144"/>
      <c r="F1" s="144"/>
      <c r="G1" s="144"/>
      <c r="H1" s="145"/>
    </row>
    <row r="2" spans="1:8" x14ac:dyDescent="0.25">
      <c r="A2" s="114" t="str">
        <f>'Formato 1'!A2</f>
        <v>Sistema Municipal de Agua Potable y Alcantarillado de Jaral del Progreso, Gto.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25">
      <c r="A3" s="117" t="s">
        <v>125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117" t="str">
        <f>'Formato 3'!A4</f>
        <v>Del 1 de Enero al 31 de Marzo de 2023 (b)</v>
      </c>
      <c r="B4" s="118"/>
      <c r="C4" s="118"/>
      <c r="D4" s="118"/>
      <c r="E4" s="118"/>
      <c r="F4" s="118"/>
      <c r="G4" s="118"/>
      <c r="H4" s="119"/>
    </row>
    <row r="5" spans="1:8" x14ac:dyDescent="0.25">
      <c r="A5" s="120" t="s">
        <v>2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135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136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25">
      <c r="A11" s="109" t="s">
        <v>137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138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139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140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141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142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143</v>
      </c>
      <c r="B18" s="189">
        <v>2536696.04</v>
      </c>
      <c r="C18" s="112"/>
      <c r="D18" s="112"/>
      <c r="E18" s="112"/>
      <c r="F18" s="190">
        <v>3473016.67</v>
      </c>
      <c r="G18" s="112"/>
      <c r="H18" s="112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144</v>
      </c>
      <c r="B20" s="4">
        <f t="shared" ref="B20:H20" si="3">B8+B18</f>
        <v>2536696.04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3473016.67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3" t="s">
        <v>146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3" t="s">
        <v>147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3" t="s">
        <v>148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3" t="s">
        <v>150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3" t="s">
        <v>151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3" t="s">
        <v>152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153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46" t="s">
        <v>154</v>
      </c>
      <c r="B33" s="146"/>
      <c r="C33" s="146"/>
      <c r="D33" s="146"/>
      <c r="E33" s="146"/>
      <c r="F33" s="146"/>
      <c r="G33" s="146"/>
      <c r="H33" s="146"/>
    </row>
    <row r="34" spans="1:8" ht="14.45" customHeight="1" x14ac:dyDescent="0.25">
      <c r="A34" s="146"/>
      <c r="B34" s="146"/>
      <c r="C34" s="146"/>
      <c r="D34" s="146"/>
      <c r="E34" s="146"/>
      <c r="F34" s="146"/>
      <c r="G34" s="146"/>
      <c r="H34" s="146"/>
    </row>
    <row r="35" spans="1:8" ht="14.45" customHeight="1" x14ac:dyDescent="0.25">
      <c r="A35" s="146"/>
      <c r="B35" s="146"/>
      <c r="C35" s="146"/>
      <c r="D35" s="146"/>
      <c r="E35" s="146"/>
      <c r="F35" s="146"/>
      <c r="G35" s="146"/>
      <c r="H35" s="146"/>
    </row>
    <row r="36" spans="1:8" ht="14.45" customHeight="1" x14ac:dyDescent="0.25">
      <c r="A36" s="146"/>
      <c r="B36" s="146"/>
      <c r="C36" s="146"/>
      <c r="D36" s="146"/>
      <c r="E36" s="146"/>
      <c r="F36" s="146"/>
      <c r="G36" s="146"/>
      <c r="H36" s="146"/>
    </row>
    <row r="37" spans="1:8" ht="14.45" customHeight="1" x14ac:dyDescent="0.25">
      <c r="A37" s="146"/>
      <c r="B37" s="146"/>
      <c r="C37" s="146"/>
      <c r="D37" s="146"/>
      <c r="E37" s="146"/>
      <c r="F37" s="146"/>
      <c r="G37" s="146"/>
      <c r="H37" s="146"/>
    </row>
    <row r="38" spans="1:8" x14ac:dyDescent="0.25">
      <c r="A38" s="63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3" t="s">
        <v>162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3" t="s">
        <v>163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3" t="s">
        <v>164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153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66" zoomScaleNormal="70" workbookViewId="0">
      <selection activeCell="C25" sqref="C25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7" t="s">
        <v>165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x14ac:dyDescent="0.25">
      <c r="A2" s="114" t="str">
        <f>'Formato 1'!A2</f>
        <v>Sistema Municipal de Agua Potable y Alcantarillado de Jaral del Progreso, Gto.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25">
      <c r="A3" s="117" t="s">
        <v>166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25">
      <c r="A4" s="117" t="s">
        <v>167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25">
      <c r="A5" s="117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5" customHeight="1" x14ac:dyDescent="0.25">
      <c r="A6" s="7" t="s">
        <v>168</v>
      </c>
      <c r="B6" s="7" t="s">
        <v>169</v>
      </c>
      <c r="C6" s="7" t="s">
        <v>170</v>
      </c>
      <c r="D6" s="7" t="s">
        <v>171</v>
      </c>
      <c r="E6" s="7" t="s">
        <v>172</v>
      </c>
      <c r="F6" s="7" t="s">
        <v>173</v>
      </c>
      <c r="G6" s="7" t="s">
        <v>174</v>
      </c>
      <c r="H6" s="7" t="s">
        <v>175</v>
      </c>
      <c r="I6" s="1" t="s">
        <v>176</v>
      </c>
      <c r="J6" s="1" t="s">
        <v>177</v>
      </c>
      <c r="K6" s="1" t="s">
        <v>178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179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180</v>
      </c>
      <c r="B9" s="104">
        <v>44927</v>
      </c>
      <c r="C9" s="104">
        <v>44927</v>
      </c>
      <c r="D9" s="104">
        <v>44927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181</v>
      </c>
      <c r="B10" s="104">
        <v>44927</v>
      </c>
      <c r="C10" s="104">
        <v>44927</v>
      </c>
      <c r="D10" s="104">
        <v>44927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182</v>
      </c>
      <c r="B11" s="104">
        <v>44927</v>
      </c>
      <c r="C11" s="104">
        <v>44927</v>
      </c>
      <c r="D11" s="104">
        <v>44927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183</v>
      </c>
      <c r="B12" s="104">
        <v>44927</v>
      </c>
      <c r="C12" s="104">
        <v>44927</v>
      </c>
      <c r="D12" s="104">
        <v>44927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153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184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185</v>
      </c>
      <c r="B15" s="104">
        <v>44927</v>
      </c>
      <c r="C15" s="104">
        <v>44927</v>
      </c>
      <c r="D15" s="104">
        <v>44927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186</v>
      </c>
      <c r="B16" s="104">
        <v>44927</v>
      </c>
      <c r="C16" s="104">
        <v>44927</v>
      </c>
      <c r="D16" s="104">
        <v>44927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187</v>
      </c>
      <c r="B17" s="104">
        <v>44927</v>
      </c>
      <c r="C17" s="104">
        <v>44927</v>
      </c>
      <c r="D17" s="104">
        <v>44927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188</v>
      </c>
      <c r="B18" s="104">
        <v>44927</v>
      </c>
      <c r="C18" s="104">
        <v>44927</v>
      </c>
      <c r="D18" s="104">
        <v>44927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189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25" zoomScale="67" zoomScaleNormal="53" workbookViewId="0">
      <selection activeCell="B14" sqref="B14:D1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7" t="s">
        <v>190</v>
      </c>
      <c r="B1" s="148"/>
      <c r="C1" s="148"/>
      <c r="D1" s="149"/>
    </row>
    <row r="2" spans="1:4" x14ac:dyDescent="0.25">
      <c r="A2" s="114" t="str">
        <f>'Formato 1'!A2</f>
        <v>Sistema Municipal de Agua Potable y Alcantarillado de Jaral del Progreso, Gto.</v>
      </c>
      <c r="B2" s="115"/>
      <c r="C2" s="115"/>
      <c r="D2" s="116"/>
    </row>
    <row r="3" spans="1:4" x14ac:dyDescent="0.25">
      <c r="A3" s="117" t="s">
        <v>191</v>
      </c>
      <c r="B3" s="118"/>
      <c r="C3" s="118"/>
      <c r="D3" s="119"/>
    </row>
    <row r="4" spans="1:4" x14ac:dyDescent="0.25">
      <c r="A4" s="117" t="str">
        <f>'Formato 3'!A4</f>
        <v>Del 1 de Enero al 31 de Marzo de 2023 (b)</v>
      </c>
      <c r="B4" s="118"/>
      <c r="C4" s="118"/>
      <c r="D4" s="119"/>
    </row>
    <row r="5" spans="1:4" x14ac:dyDescent="0.25">
      <c r="A5" s="120" t="s">
        <v>2</v>
      </c>
      <c r="B5" s="121"/>
      <c r="C5" s="121"/>
      <c r="D5" s="122"/>
    </row>
    <row r="6" spans="1:4" ht="41.45" customHeight="1" x14ac:dyDescent="0.25"/>
    <row r="7" spans="1:4" ht="30" x14ac:dyDescent="0.25">
      <c r="A7" s="14" t="s">
        <v>6</v>
      </c>
      <c r="B7" s="7" t="s">
        <v>192</v>
      </c>
      <c r="C7" s="7" t="s">
        <v>193</v>
      </c>
      <c r="D7" s="7" t="s">
        <v>194</v>
      </c>
    </row>
    <row r="8" spans="1:4" x14ac:dyDescent="0.25">
      <c r="A8" s="3" t="s">
        <v>195</v>
      </c>
      <c r="B8" s="15">
        <f>SUM(B9:B11)</f>
        <v>30147872.850000001</v>
      </c>
      <c r="C8" s="15">
        <f>SUM(C9:C11)</f>
        <v>19011476.469999999</v>
      </c>
      <c r="D8" s="15">
        <f>SUM(D9:D11)</f>
        <v>19011476.469999999</v>
      </c>
    </row>
    <row r="9" spans="1:4" x14ac:dyDescent="0.25">
      <c r="A9" s="60" t="s">
        <v>196</v>
      </c>
      <c r="B9" s="194">
        <v>30147872.850000001</v>
      </c>
      <c r="C9" s="194">
        <v>19011476.469999999</v>
      </c>
      <c r="D9" s="194">
        <v>19011476.469999999</v>
      </c>
    </row>
    <row r="10" spans="1:4" x14ac:dyDescent="0.25">
      <c r="A10" s="60" t="s">
        <v>197</v>
      </c>
      <c r="B10" s="97">
        <v>0</v>
      </c>
      <c r="C10" s="97">
        <v>0</v>
      </c>
      <c r="D10" s="97">
        <v>0</v>
      </c>
    </row>
    <row r="11" spans="1:4" x14ac:dyDescent="0.25">
      <c r="A11" s="60" t="s">
        <v>198</v>
      </c>
      <c r="B11" s="97">
        <f>B44</f>
        <v>0</v>
      </c>
      <c r="C11" s="97">
        <f>C44</f>
        <v>0</v>
      </c>
      <c r="D11" s="97">
        <f>D44</f>
        <v>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199</v>
      </c>
      <c r="B13" s="15">
        <f>B14+B15</f>
        <v>30147872.850000001</v>
      </c>
      <c r="C13" s="15">
        <f>C14+C15</f>
        <v>16818910.489999998</v>
      </c>
      <c r="D13" s="15">
        <f>D14+D15</f>
        <v>16818910.489999998</v>
      </c>
    </row>
    <row r="14" spans="1:4" x14ac:dyDescent="0.25">
      <c r="A14" s="60" t="s">
        <v>200</v>
      </c>
      <c r="B14" s="195">
        <v>30147872.850000001</v>
      </c>
      <c r="C14" s="195">
        <v>16818910.489999998</v>
      </c>
      <c r="D14" s="195">
        <v>16818910.489999998</v>
      </c>
    </row>
    <row r="15" spans="1:4" x14ac:dyDescent="0.25">
      <c r="A15" s="60" t="s">
        <v>201</v>
      </c>
      <c r="B15" s="97">
        <v>0</v>
      </c>
      <c r="C15" s="97">
        <v>0</v>
      </c>
      <c r="D15" s="97">
        <v>0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202</v>
      </c>
      <c r="B17" s="16">
        <v>0</v>
      </c>
      <c r="C17" s="15">
        <f>C18+C19</f>
        <v>0</v>
      </c>
      <c r="D17" s="15">
        <f>D18+D19</f>
        <v>0</v>
      </c>
    </row>
    <row r="18" spans="1:4" x14ac:dyDescent="0.25">
      <c r="A18" s="60" t="s">
        <v>203</v>
      </c>
      <c r="B18" s="17">
        <v>0</v>
      </c>
      <c r="C18" s="49">
        <v>0</v>
      </c>
      <c r="D18" s="49">
        <v>0</v>
      </c>
    </row>
    <row r="19" spans="1:4" x14ac:dyDescent="0.25">
      <c r="A19" s="60" t="s">
        <v>204</v>
      </c>
      <c r="B19" s="17">
        <v>0</v>
      </c>
      <c r="C19" s="49">
        <v>0</v>
      </c>
      <c r="D19" s="49">
        <v>0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205</v>
      </c>
      <c r="B21" s="15">
        <f>B8-B13+B17</f>
        <v>0</v>
      </c>
      <c r="C21" s="15">
        <f>C8-C13+C17</f>
        <v>2192565.9800000004</v>
      </c>
      <c r="D21" s="15">
        <f>D8-D13+D17</f>
        <v>2192565.9800000004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206</v>
      </c>
      <c r="B23" s="15">
        <f>B21-B11</f>
        <v>0</v>
      </c>
      <c r="C23" s="15">
        <f>C21-C11</f>
        <v>2192565.9800000004</v>
      </c>
      <c r="D23" s="15">
        <f>D21-D11</f>
        <v>2192565.9800000004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207</v>
      </c>
      <c r="B25" s="15">
        <f>B23-B17</f>
        <v>0</v>
      </c>
      <c r="C25" s="15">
        <f>C23-C17</f>
        <v>2192565.9800000004</v>
      </c>
      <c r="D25" s="15">
        <f>D23-D17</f>
        <v>2192565.9800000004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208</v>
      </c>
      <c r="B28" s="7" t="s">
        <v>209</v>
      </c>
      <c r="C28" s="7" t="s">
        <v>193</v>
      </c>
      <c r="D28" s="7" t="s">
        <v>210</v>
      </c>
    </row>
    <row r="29" spans="1:4" x14ac:dyDescent="0.25">
      <c r="A29" s="3" t="s">
        <v>211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212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213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214</v>
      </c>
      <c r="B33" s="4">
        <f>B25+B29</f>
        <v>0</v>
      </c>
      <c r="C33" s="4">
        <f>C25+C29</f>
        <v>2192565.9800000004</v>
      </c>
      <c r="D33" s="4">
        <f>D25+D29</f>
        <v>2192565.9800000004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208</v>
      </c>
      <c r="B36" s="7" t="s">
        <v>215</v>
      </c>
      <c r="C36" s="7" t="s">
        <v>193</v>
      </c>
      <c r="D36" s="7" t="s">
        <v>194</v>
      </c>
    </row>
    <row r="37" spans="1:4" ht="14.45" customHeight="1" x14ac:dyDescent="0.25">
      <c r="A37" s="3" t="s">
        <v>216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217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218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219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220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221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222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208</v>
      </c>
      <c r="B47" s="7" t="s">
        <v>215</v>
      </c>
      <c r="C47" s="7" t="s">
        <v>193</v>
      </c>
      <c r="D47" s="7" t="s">
        <v>194</v>
      </c>
    </row>
    <row r="48" spans="1:4" x14ac:dyDescent="0.25">
      <c r="A48" s="98" t="s">
        <v>223</v>
      </c>
      <c r="B48" s="99">
        <f>B9</f>
        <v>30147872.850000001</v>
      </c>
      <c r="C48" s="99">
        <f>C9</f>
        <v>19011476.469999999</v>
      </c>
      <c r="D48" s="99">
        <f>D9</f>
        <v>19011476.469999999</v>
      </c>
    </row>
    <row r="49" spans="1:4" x14ac:dyDescent="0.25">
      <c r="A49" s="22" t="s">
        <v>224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217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220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200</v>
      </c>
      <c r="B53" s="49">
        <f>B14</f>
        <v>30147872.850000001</v>
      </c>
      <c r="C53" s="49">
        <f>C14</f>
        <v>16818910.489999998</v>
      </c>
      <c r="D53" s="49">
        <f>D14</f>
        <v>16818910.489999998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203</v>
      </c>
      <c r="B55" s="23">
        <v>0</v>
      </c>
      <c r="C55" s="49">
        <f>C18</f>
        <v>0</v>
      </c>
      <c r="D55" s="49">
        <f>D18</f>
        <v>0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225</v>
      </c>
      <c r="B57" s="4">
        <f>B48+B49-B53+B55</f>
        <v>0</v>
      </c>
      <c r="C57" s="4">
        <f>C48+C49-C53+C55</f>
        <v>2192565.9800000004</v>
      </c>
      <c r="D57" s="4">
        <f>D48+D49-D53+D55</f>
        <v>2192565.9800000004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226</v>
      </c>
      <c r="B59" s="4">
        <f>B57-B49</f>
        <v>0</v>
      </c>
      <c r="C59" s="4">
        <f>C57-C49</f>
        <v>2192565.9800000004</v>
      </c>
      <c r="D59" s="4">
        <f>D57-D49</f>
        <v>2192565.9800000004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208</v>
      </c>
      <c r="B62" s="7" t="s">
        <v>215</v>
      </c>
      <c r="C62" s="7" t="s">
        <v>193</v>
      </c>
      <c r="D62" s="7" t="s">
        <v>194</v>
      </c>
    </row>
    <row r="63" spans="1:4" x14ac:dyDescent="0.25">
      <c r="A63" s="98" t="s">
        <v>197</v>
      </c>
      <c r="B63" s="101">
        <f>B10</f>
        <v>0</v>
      </c>
      <c r="C63" s="101">
        <f>C10</f>
        <v>0</v>
      </c>
      <c r="D63" s="101">
        <f>D10</f>
        <v>0</v>
      </c>
    </row>
    <row r="64" spans="1:4" ht="30" x14ac:dyDescent="0.25">
      <c r="A64" s="22" t="s">
        <v>227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218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221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228</v>
      </c>
      <c r="B68" s="97">
        <f>B15</f>
        <v>0</v>
      </c>
      <c r="C68" s="97">
        <f>C15</f>
        <v>0</v>
      </c>
      <c r="D68" s="97">
        <f>D15</f>
        <v>0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204</v>
      </c>
      <c r="B70" s="17">
        <v>0</v>
      </c>
      <c r="C70" s="97">
        <f>C19</f>
        <v>0</v>
      </c>
      <c r="D70" s="97">
        <f>D19</f>
        <v>0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229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230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43" zoomScale="76" zoomScaleNormal="115" workbookViewId="0">
      <selection activeCell="B13" sqref="B13:G39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7" t="s">
        <v>231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Sistema Municipal de Agua Potable y Alcantarillado de Jaral del Progreso, Gto.</v>
      </c>
      <c r="B2" s="115"/>
      <c r="C2" s="115"/>
      <c r="D2" s="115"/>
      <c r="E2" s="115"/>
      <c r="F2" s="115"/>
      <c r="G2" s="116"/>
    </row>
    <row r="3" spans="1:7" x14ac:dyDescent="0.25">
      <c r="A3" s="117" t="s">
        <v>232</v>
      </c>
      <c r="B3" s="118"/>
      <c r="C3" s="118"/>
      <c r="D3" s="118"/>
      <c r="E3" s="118"/>
      <c r="F3" s="118"/>
      <c r="G3" s="119"/>
    </row>
    <row r="4" spans="1:7" x14ac:dyDescent="0.25">
      <c r="A4" s="117" t="str">
        <f>'Formato 3'!A4</f>
        <v>Del 1 de Enero al 31 de Marzo de 2023 (b)</v>
      </c>
      <c r="B4" s="118"/>
      <c r="C4" s="118"/>
      <c r="D4" s="118"/>
      <c r="E4" s="118"/>
      <c r="F4" s="118"/>
      <c r="G4" s="119"/>
    </row>
    <row r="5" spans="1:7" x14ac:dyDescent="0.25">
      <c r="A5" s="120" t="s">
        <v>2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150" t="s">
        <v>233</v>
      </c>
      <c r="B6" s="152" t="s">
        <v>234</v>
      </c>
      <c r="C6" s="152"/>
      <c r="D6" s="152"/>
      <c r="E6" s="152"/>
      <c r="F6" s="152"/>
      <c r="G6" s="152" t="s">
        <v>235</v>
      </c>
    </row>
    <row r="7" spans="1:7" ht="30" x14ac:dyDescent="0.25">
      <c r="A7" s="151"/>
      <c r="B7" s="26" t="s">
        <v>236</v>
      </c>
      <c r="C7" s="7" t="s">
        <v>237</v>
      </c>
      <c r="D7" s="26" t="s">
        <v>238</v>
      </c>
      <c r="E7" s="26" t="s">
        <v>193</v>
      </c>
      <c r="F7" s="26" t="s">
        <v>239</v>
      </c>
      <c r="G7" s="152"/>
    </row>
    <row r="8" spans="1:7" x14ac:dyDescent="0.25">
      <c r="A8" s="27" t="s">
        <v>240</v>
      </c>
      <c r="B8" s="94"/>
      <c r="C8" s="94"/>
      <c r="D8" s="94"/>
      <c r="E8" s="94"/>
      <c r="F8" s="94"/>
      <c r="G8" s="94"/>
    </row>
    <row r="9" spans="1:7" x14ac:dyDescent="0.25">
      <c r="A9" s="60" t="s">
        <v>241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f>F9-B9</f>
        <v>0</v>
      </c>
    </row>
    <row r="10" spans="1:7" x14ac:dyDescent="0.25">
      <c r="A10" s="60" t="s">
        <v>242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f>F10-B10</f>
        <v>0</v>
      </c>
    </row>
    <row r="11" spans="1:7" x14ac:dyDescent="0.25">
      <c r="A11" s="60" t="s">
        <v>243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f t="shared" ref="G11:G15" si="0">F11-B11</f>
        <v>0</v>
      </c>
    </row>
    <row r="12" spans="1:7" x14ac:dyDescent="0.25">
      <c r="A12" s="60" t="s">
        <v>244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f t="shared" si="0"/>
        <v>0</v>
      </c>
    </row>
    <row r="13" spans="1:7" x14ac:dyDescent="0.25">
      <c r="A13" s="60" t="s">
        <v>245</v>
      </c>
      <c r="B13" s="197">
        <v>250000</v>
      </c>
      <c r="C13" s="197">
        <v>0</v>
      </c>
      <c r="D13" s="196">
        <v>250000</v>
      </c>
      <c r="E13" s="197">
        <v>70496.759999999995</v>
      </c>
      <c r="F13" s="197">
        <v>70496.759999999995</v>
      </c>
      <c r="G13" s="196">
        <v>-179503.24</v>
      </c>
    </row>
    <row r="14" spans="1:7" x14ac:dyDescent="0.25">
      <c r="A14" s="60" t="s">
        <v>246</v>
      </c>
      <c r="B14" s="197">
        <v>0</v>
      </c>
      <c r="C14" s="197">
        <v>0</v>
      </c>
      <c r="D14" s="196">
        <v>0</v>
      </c>
      <c r="E14" s="197">
        <v>0</v>
      </c>
      <c r="F14" s="197">
        <v>0</v>
      </c>
      <c r="G14" s="196">
        <v>0</v>
      </c>
    </row>
    <row r="15" spans="1:7" x14ac:dyDescent="0.25">
      <c r="A15" s="60" t="s">
        <v>247</v>
      </c>
      <c r="B15" s="197">
        <v>29445872.850000001</v>
      </c>
      <c r="C15" s="197">
        <v>0</v>
      </c>
      <c r="D15" s="196">
        <v>29445872.850000001</v>
      </c>
      <c r="E15" s="197">
        <v>18940979.710000001</v>
      </c>
      <c r="F15" s="197">
        <v>18940979.710000001</v>
      </c>
      <c r="G15" s="196">
        <v>-10504893.140000001</v>
      </c>
    </row>
    <row r="16" spans="1:7" x14ac:dyDescent="0.25">
      <c r="A16" s="95" t="s">
        <v>248</v>
      </c>
      <c r="B16" s="196">
        <v>0</v>
      </c>
      <c r="C16" s="196">
        <v>0</v>
      </c>
      <c r="D16" s="196">
        <v>0</v>
      </c>
      <c r="E16" s="196">
        <v>0</v>
      </c>
      <c r="F16" s="196">
        <v>0</v>
      </c>
      <c r="G16" s="196">
        <v>0</v>
      </c>
    </row>
    <row r="17" spans="1:7" x14ac:dyDescent="0.25">
      <c r="A17" s="80" t="s">
        <v>249</v>
      </c>
      <c r="B17" s="197">
        <v>0</v>
      </c>
      <c r="C17" s="197">
        <v>0</v>
      </c>
      <c r="D17" s="196">
        <v>0</v>
      </c>
      <c r="E17" s="197">
        <v>0</v>
      </c>
      <c r="F17" s="197">
        <v>0</v>
      </c>
      <c r="G17" s="196">
        <v>0</v>
      </c>
    </row>
    <row r="18" spans="1:7" x14ac:dyDescent="0.25">
      <c r="A18" s="80" t="s">
        <v>250</v>
      </c>
      <c r="B18" s="197">
        <v>0</v>
      </c>
      <c r="C18" s="197">
        <v>0</v>
      </c>
      <c r="D18" s="196">
        <v>0</v>
      </c>
      <c r="E18" s="197">
        <v>0</v>
      </c>
      <c r="F18" s="197">
        <v>0</v>
      </c>
      <c r="G18" s="196">
        <v>0</v>
      </c>
    </row>
    <row r="19" spans="1:7" x14ac:dyDescent="0.25">
      <c r="A19" s="80" t="s">
        <v>251</v>
      </c>
      <c r="B19" s="197">
        <v>0</v>
      </c>
      <c r="C19" s="197">
        <v>0</v>
      </c>
      <c r="D19" s="196">
        <v>0</v>
      </c>
      <c r="E19" s="197">
        <v>0</v>
      </c>
      <c r="F19" s="197">
        <v>0</v>
      </c>
      <c r="G19" s="196">
        <v>0</v>
      </c>
    </row>
    <row r="20" spans="1:7" x14ac:dyDescent="0.25">
      <c r="A20" s="80" t="s">
        <v>252</v>
      </c>
      <c r="B20" s="196">
        <v>0</v>
      </c>
      <c r="C20" s="196">
        <v>0</v>
      </c>
      <c r="D20" s="196">
        <v>0</v>
      </c>
      <c r="E20" s="196">
        <v>0</v>
      </c>
      <c r="F20" s="196">
        <v>0</v>
      </c>
      <c r="G20" s="196">
        <v>0</v>
      </c>
    </row>
    <row r="21" spans="1:7" x14ac:dyDescent="0.25">
      <c r="A21" s="80" t="s">
        <v>253</v>
      </c>
      <c r="B21" s="196">
        <v>0</v>
      </c>
      <c r="C21" s="196">
        <v>0</v>
      </c>
      <c r="D21" s="196">
        <v>0</v>
      </c>
      <c r="E21" s="196">
        <v>0</v>
      </c>
      <c r="F21" s="196">
        <v>0</v>
      </c>
      <c r="G21" s="196">
        <v>0</v>
      </c>
    </row>
    <row r="22" spans="1:7" x14ac:dyDescent="0.25">
      <c r="A22" s="80" t="s">
        <v>254</v>
      </c>
      <c r="B22" s="197">
        <v>0</v>
      </c>
      <c r="C22" s="197">
        <v>0</v>
      </c>
      <c r="D22" s="196">
        <v>0</v>
      </c>
      <c r="E22" s="197">
        <v>0</v>
      </c>
      <c r="F22" s="197">
        <v>0</v>
      </c>
      <c r="G22" s="196">
        <v>0</v>
      </c>
    </row>
    <row r="23" spans="1:7" x14ac:dyDescent="0.25">
      <c r="A23" s="80" t="s">
        <v>255</v>
      </c>
      <c r="B23" s="196">
        <v>0</v>
      </c>
      <c r="C23" s="196">
        <v>0</v>
      </c>
      <c r="D23" s="196">
        <v>0</v>
      </c>
      <c r="E23" s="196">
        <v>0</v>
      </c>
      <c r="F23" s="196">
        <v>0</v>
      </c>
      <c r="G23" s="196">
        <v>0</v>
      </c>
    </row>
    <row r="24" spans="1:7" x14ac:dyDescent="0.25">
      <c r="A24" s="80" t="s">
        <v>256</v>
      </c>
      <c r="B24" s="196">
        <v>0</v>
      </c>
      <c r="C24" s="196">
        <v>0</v>
      </c>
      <c r="D24" s="196">
        <v>0</v>
      </c>
      <c r="E24" s="196">
        <v>0</v>
      </c>
      <c r="F24" s="196">
        <v>0</v>
      </c>
      <c r="G24" s="196">
        <v>0</v>
      </c>
    </row>
    <row r="25" spans="1:7" x14ac:dyDescent="0.25">
      <c r="A25" s="80" t="s">
        <v>257</v>
      </c>
      <c r="B25" s="197">
        <v>0</v>
      </c>
      <c r="C25" s="197">
        <v>0</v>
      </c>
      <c r="D25" s="196">
        <v>0</v>
      </c>
      <c r="E25" s="197">
        <v>0</v>
      </c>
      <c r="F25" s="197">
        <v>0</v>
      </c>
      <c r="G25" s="196">
        <v>0</v>
      </c>
    </row>
    <row r="26" spans="1:7" x14ac:dyDescent="0.25">
      <c r="A26" s="80" t="s">
        <v>258</v>
      </c>
      <c r="B26" s="197">
        <v>0</v>
      </c>
      <c r="C26" s="197">
        <v>0</v>
      </c>
      <c r="D26" s="196">
        <v>0</v>
      </c>
      <c r="E26" s="197">
        <v>0</v>
      </c>
      <c r="F26" s="197">
        <v>0</v>
      </c>
      <c r="G26" s="196">
        <v>0</v>
      </c>
    </row>
    <row r="27" spans="1:7" x14ac:dyDescent="0.25">
      <c r="A27" s="80" t="s">
        <v>259</v>
      </c>
      <c r="B27" s="197">
        <v>0</v>
      </c>
      <c r="C27" s="197">
        <v>0</v>
      </c>
      <c r="D27" s="196">
        <v>0</v>
      </c>
      <c r="E27" s="197">
        <v>0</v>
      </c>
      <c r="F27" s="197">
        <v>0</v>
      </c>
      <c r="G27" s="196">
        <v>0</v>
      </c>
    </row>
    <row r="28" spans="1:7" x14ac:dyDescent="0.25">
      <c r="A28" s="60" t="s">
        <v>260</v>
      </c>
      <c r="B28" s="196">
        <v>0</v>
      </c>
      <c r="C28" s="196">
        <v>0</v>
      </c>
      <c r="D28" s="196">
        <v>0</v>
      </c>
      <c r="E28" s="196">
        <v>0</v>
      </c>
      <c r="F28" s="196">
        <v>0</v>
      </c>
      <c r="G28" s="196">
        <v>0</v>
      </c>
    </row>
    <row r="29" spans="1:7" x14ac:dyDescent="0.25">
      <c r="A29" s="80" t="s">
        <v>261</v>
      </c>
      <c r="B29" s="197">
        <v>0</v>
      </c>
      <c r="C29" s="197">
        <v>0</v>
      </c>
      <c r="D29" s="196">
        <v>0</v>
      </c>
      <c r="E29" s="197">
        <v>0</v>
      </c>
      <c r="F29" s="197">
        <v>0</v>
      </c>
      <c r="G29" s="196">
        <v>0</v>
      </c>
    </row>
    <row r="30" spans="1:7" x14ac:dyDescent="0.25">
      <c r="A30" s="80" t="s">
        <v>262</v>
      </c>
      <c r="B30" s="197">
        <v>0</v>
      </c>
      <c r="C30" s="197">
        <v>0</v>
      </c>
      <c r="D30" s="196">
        <v>0</v>
      </c>
      <c r="E30" s="197">
        <v>0</v>
      </c>
      <c r="F30" s="197">
        <v>0</v>
      </c>
      <c r="G30" s="196">
        <v>0</v>
      </c>
    </row>
    <row r="31" spans="1:7" x14ac:dyDescent="0.25">
      <c r="A31" s="80" t="s">
        <v>263</v>
      </c>
      <c r="B31" s="197">
        <v>0</v>
      </c>
      <c r="C31" s="197">
        <v>0</v>
      </c>
      <c r="D31" s="196">
        <v>0</v>
      </c>
      <c r="E31" s="197">
        <v>0</v>
      </c>
      <c r="F31" s="197">
        <v>0</v>
      </c>
      <c r="G31" s="196">
        <v>0</v>
      </c>
    </row>
    <row r="32" spans="1:7" x14ac:dyDescent="0.25">
      <c r="A32" s="80" t="s">
        <v>264</v>
      </c>
      <c r="B32" s="196">
        <v>0</v>
      </c>
      <c r="C32" s="196">
        <v>0</v>
      </c>
      <c r="D32" s="196">
        <v>0</v>
      </c>
      <c r="E32" s="196">
        <v>0</v>
      </c>
      <c r="F32" s="196">
        <v>0</v>
      </c>
      <c r="G32" s="196">
        <v>0</v>
      </c>
    </row>
    <row r="33" spans="1:7" ht="14.45" customHeight="1" x14ac:dyDescent="0.25">
      <c r="A33" s="80" t="s">
        <v>265</v>
      </c>
      <c r="B33" s="197">
        <v>0</v>
      </c>
      <c r="C33" s="197">
        <v>0</v>
      </c>
      <c r="D33" s="196">
        <v>0</v>
      </c>
      <c r="E33" s="197">
        <v>0</v>
      </c>
      <c r="F33" s="197">
        <v>0</v>
      </c>
      <c r="G33" s="196">
        <v>0</v>
      </c>
    </row>
    <row r="34" spans="1:7" ht="14.45" customHeight="1" x14ac:dyDescent="0.25">
      <c r="A34" s="60" t="s">
        <v>266</v>
      </c>
      <c r="B34" s="197">
        <v>452000</v>
      </c>
      <c r="C34" s="197">
        <v>0</v>
      </c>
      <c r="D34" s="196">
        <v>452000</v>
      </c>
      <c r="E34" s="197">
        <v>0</v>
      </c>
      <c r="F34" s="197">
        <v>0</v>
      </c>
      <c r="G34" s="196">
        <v>-452000</v>
      </c>
    </row>
    <row r="35" spans="1:7" ht="14.45" customHeight="1" x14ac:dyDescent="0.25">
      <c r="A35" s="60" t="s">
        <v>267</v>
      </c>
      <c r="B35" s="196">
        <v>0</v>
      </c>
      <c r="C35" s="196">
        <v>0</v>
      </c>
      <c r="D35" s="196">
        <v>0</v>
      </c>
      <c r="E35" s="196">
        <v>0</v>
      </c>
      <c r="F35" s="196">
        <v>0</v>
      </c>
      <c r="G35" s="196">
        <v>0</v>
      </c>
    </row>
    <row r="36" spans="1:7" ht="14.45" customHeight="1" x14ac:dyDescent="0.25">
      <c r="A36" s="80" t="s">
        <v>268</v>
      </c>
      <c r="B36" s="197">
        <v>0</v>
      </c>
      <c r="C36" s="197">
        <v>0</v>
      </c>
      <c r="D36" s="196">
        <v>0</v>
      </c>
      <c r="E36" s="197">
        <v>0</v>
      </c>
      <c r="F36" s="197">
        <v>0</v>
      </c>
      <c r="G36" s="196">
        <v>0</v>
      </c>
    </row>
    <row r="37" spans="1:7" ht="14.45" customHeight="1" x14ac:dyDescent="0.25">
      <c r="A37" s="60" t="s">
        <v>269</v>
      </c>
      <c r="B37" s="196">
        <v>0</v>
      </c>
      <c r="C37" s="196">
        <v>0</v>
      </c>
      <c r="D37" s="196">
        <v>0</v>
      </c>
      <c r="E37" s="196">
        <v>0</v>
      </c>
      <c r="F37" s="196">
        <v>0</v>
      </c>
      <c r="G37" s="196">
        <v>0</v>
      </c>
    </row>
    <row r="38" spans="1:7" x14ac:dyDescent="0.25">
      <c r="A38" s="80" t="s">
        <v>270</v>
      </c>
      <c r="B38" s="196">
        <v>0</v>
      </c>
      <c r="C38" s="196">
        <v>0</v>
      </c>
      <c r="D38" s="196">
        <v>0</v>
      </c>
      <c r="E38" s="196">
        <v>0</v>
      </c>
      <c r="F38" s="196">
        <v>0</v>
      </c>
      <c r="G38" s="196">
        <v>0</v>
      </c>
    </row>
    <row r="39" spans="1:7" x14ac:dyDescent="0.25">
      <c r="A39" s="80" t="s">
        <v>271</v>
      </c>
      <c r="B39" s="196">
        <v>0</v>
      </c>
      <c r="C39" s="196">
        <v>0</v>
      </c>
      <c r="D39" s="196">
        <v>0</v>
      </c>
      <c r="E39" s="196">
        <v>0</v>
      </c>
      <c r="F39" s="196">
        <v>0</v>
      </c>
      <c r="G39" s="196"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272</v>
      </c>
      <c r="B41" s="4">
        <f t="shared" ref="B41:G41" si="1">SUM(B9,B10,B11,B12,B13,B14,B15,B16,B28,B34,B35,B37)</f>
        <v>30147872.850000001</v>
      </c>
      <c r="C41" s="4">
        <f t="shared" si="1"/>
        <v>0</v>
      </c>
      <c r="D41" s="4">
        <f t="shared" si="1"/>
        <v>30147872.850000001</v>
      </c>
      <c r="E41" s="4">
        <f t="shared" si="1"/>
        <v>19011476.470000003</v>
      </c>
      <c r="F41" s="4">
        <f t="shared" si="1"/>
        <v>19011476.470000003</v>
      </c>
      <c r="G41" s="4">
        <f t="shared" si="1"/>
        <v>-11136396.380000001</v>
      </c>
    </row>
    <row r="42" spans="1:7" x14ac:dyDescent="0.25">
      <c r="A42" s="3" t="s">
        <v>273</v>
      </c>
      <c r="B42" s="96"/>
      <c r="C42" s="96"/>
      <c r="D42" s="96"/>
      <c r="E42" s="96"/>
      <c r="F42" s="96"/>
      <c r="G42" s="4">
        <f>IF(G41&gt;0,G41,0)</f>
        <v>0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274</v>
      </c>
      <c r="B44" s="51"/>
      <c r="C44" s="51"/>
      <c r="D44" s="51"/>
      <c r="E44" s="51"/>
      <c r="F44" s="51"/>
      <c r="G44" s="51"/>
    </row>
    <row r="45" spans="1:7" x14ac:dyDescent="0.25">
      <c r="A45" s="60" t="s">
        <v>275</v>
      </c>
      <c r="B45" s="49">
        <f t="shared" ref="B45:G45" si="2">SUM(B46:B53)</f>
        <v>0</v>
      </c>
      <c r="C45" s="49">
        <f t="shared" si="2"/>
        <v>0</v>
      </c>
      <c r="D45" s="49">
        <f t="shared" si="2"/>
        <v>0</v>
      </c>
      <c r="E45" s="49">
        <f t="shared" si="2"/>
        <v>0</v>
      </c>
      <c r="F45" s="49">
        <f t="shared" si="2"/>
        <v>0</v>
      </c>
      <c r="G45" s="49">
        <f t="shared" si="2"/>
        <v>0</v>
      </c>
    </row>
    <row r="46" spans="1:7" x14ac:dyDescent="0.25">
      <c r="A46" s="83" t="s">
        <v>276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f>F46-B46</f>
        <v>0</v>
      </c>
    </row>
    <row r="47" spans="1:7" x14ac:dyDescent="0.25">
      <c r="A47" s="83" t="s">
        <v>277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f t="shared" ref="G47:G52" si="3">F47-B47</f>
        <v>0</v>
      </c>
    </row>
    <row r="48" spans="1:7" x14ac:dyDescent="0.25">
      <c r="A48" s="83" t="s">
        <v>278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f t="shared" si="3"/>
        <v>0</v>
      </c>
    </row>
    <row r="49" spans="1:7" ht="30" x14ac:dyDescent="0.25">
      <c r="A49" s="83" t="s">
        <v>279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f t="shared" si="3"/>
        <v>0</v>
      </c>
    </row>
    <row r="50" spans="1:7" x14ac:dyDescent="0.25">
      <c r="A50" s="83" t="s">
        <v>280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f t="shared" si="3"/>
        <v>0</v>
      </c>
    </row>
    <row r="51" spans="1:7" x14ac:dyDescent="0.25">
      <c r="A51" s="83" t="s">
        <v>281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f t="shared" si="3"/>
        <v>0</v>
      </c>
    </row>
    <row r="52" spans="1:7" ht="30" x14ac:dyDescent="0.25">
      <c r="A52" s="84" t="s">
        <v>282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f t="shared" si="3"/>
        <v>0</v>
      </c>
    </row>
    <row r="53" spans="1:7" x14ac:dyDescent="0.25">
      <c r="A53" s="80" t="s">
        <v>283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25">
      <c r="A54" s="60" t="s">
        <v>284</v>
      </c>
      <c r="B54" s="49">
        <f t="shared" ref="B54:G54" si="4">SUM(B55:B58)</f>
        <v>0</v>
      </c>
      <c r="C54" s="49">
        <f t="shared" si="4"/>
        <v>0</v>
      </c>
      <c r="D54" s="49">
        <f t="shared" si="4"/>
        <v>0</v>
      </c>
      <c r="E54" s="49">
        <f t="shared" si="4"/>
        <v>0</v>
      </c>
      <c r="F54" s="49">
        <f t="shared" si="4"/>
        <v>0</v>
      </c>
      <c r="G54" s="49">
        <f t="shared" si="4"/>
        <v>0</v>
      </c>
    </row>
    <row r="55" spans="1:7" x14ac:dyDescent="0.25">
      <c r="A55" s="84" t="s">
        <v>285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286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5">F56-B56</f>
        <v>0</v>
      </c>
    </row>
    <row r="57" spans="1:7" x14ac:dyDescent="0.25">
      <c r="A57" s="83" t="s">
        <v>287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5"/>
        <v>0</v>
      </c>
    </row>
    <row r="58" spans="1:7" x14ac:dyDescent="0.25">
      <c r="A58" s="84" t="s">
        <v>288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5"/>
        <v>0</v>
      </c>
    </row>
    <row r="59" spans="1:7" x14ac:dyDescent="0.25">
      <c r="A59" s="60" t="s">
        <v>289</v>
      </c>
      <c r="B59" s="49">
        <f t="shared" ref="B59:G59" si="6">SUM(B60:B61)</f>
        <v>0</v>
      </c>
      <c r="C59" s="49">
        <f t="shared" si="6"/>
        <v>0</v>
      </c>
      <c r="D59" s="49">
        <f t="shared" si="6"/>
        <v>0</v>
      </c>
      <c r="E59" s="49">
        <f t="shared" si="6"/>
        <v>0</v>
      </c>
      <c r="F59" s="49">
        <f t="shared" si="6"/>
        <v>0</v>
      </c>
      <c r="G59" s="49">
        <f t="shared" si="6"/>
        <v>0</v>
      </c>
    </row>
    <row r="60" spans="1:7" x14ac:dyDescent="0.25">
      <c r="A60" s="83" t="s">
        <v>290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291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7">F61-B61</f>
        <v>0</v>
      </c>
    </row>
    <row r="62" spans="1:7" x14ac:dyDescent="0.25">
      <c r="A62" s="60" t="s">
        <v>292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7"/>
        <v>0</v>
      </c>
    </row>
    <row r="63" spans="1:7" x14ac:dyDescent="0.25">
      <c r="A63" s="60" t="s">
        <v>293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f t="shared" si="7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294</v>
      </c>
      <c r="B65" s="4">
        <f t="shared" ref="B65:G65" si="8">B45+B54+B59+B62+B63</f>
        <v>0</v>
      </c>
      <c r="C65" s="4">
        <f t="shared" si="8"/>
        <v>0</v>
      </c>
      <c r="D65" s="4">
        <f t="shared" si="8"/>
        <v>0</v>
      </c>
      <c r="E65" s="4">
        <f t="shared" si="8"/>
        <v>0</v>
      </c>
      <c r="F65" s="4">
        <f t="shared" si="8"/>
        <v>0</v>
      </c>
      <c r="G65" s="4">
        <f t="shared" si="8"/>
        <v>0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295</v>
      </c>
      <c r="B67" s="4">
        <f t="shared" ref="B67:G67" si="9">B68</f>
        <v>0</v>
      </c>
      <c r="C67" s="4">
        <f t="shared" si="9"/>
        <v>0</v>
      </c>
      <c r="D67" s="4">
        <f t="shared" si="9"/>
        <v>0</v>
      </c>
      <c r="E67" s="4">
        <f t="shared" si="9"/>
        <v>0</v>
      </c>
      <c r="F67" s="4">
        <f t="shared" si="9"/>
        <v>0</v>
      </c>
      <c r="G67" s="4">
        <f t="shared" si="9"/>
        <v>0</v>
      </c>
    </row>
    <row r="68" spans="1:7" x14ac:dyDescent="0.25">
      <c r="A68" s="60" t="s">
        <v>296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297</v>
      </c>
      <c r="B70" s="4">
        <f t="shared" ref="B70:G70" si="10">B41+B65+B67</f>
        <v>30147872.850000001</v>
      </c>
      <c r="C70" s="4">
        <f t="shared" si="10"/>
        <v>0</v>
      </c>
      <c r="D70" s="4">
        <f t="shared" si="10"/>
        <v>30147872.850000001</v>
      </c>
      <c r="E70" s="4">
        <f t="shared" si="10"/>
        <v>19011476.470000003</v>
      </c>
      <c r="F70" s="4">
        <f t="shared" si="10"/>
        <v>19011476.470000003</v>
      </c>
      <c r="G70" s="4">
        <f t="shared" si="10"/>
        <v>-11136396.380000001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298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299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300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301</v>
      </c>
      <c r="B75" s="4">
        <f t="shared" ref="B75:G75" si="11">B73+B74</f>
        <v>0</v>
      </c>
      <c r="C75" s="4">
        <f t="shared" si="11"/>
        <v>0</v>
      </c>
      <c r="D75" s="4">
        <f t="shared" si="11"/>
        <v>0</v>
      </c>
      <c r="E75" s="4">
        <f t="shared" si="11"/>
        <v>0</v>
      </c>
      <c r="F75" s="4">
        <f t="shared" si="11"/>
        <v>0</v>
      </c>
      <c r="G75" s="4">
        <f t="shared" si="11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0:F58 B60:F75 G9:G12 G60:G76 G55:G58 G40:G53" unlockedFormula="1"/>
    <ignoredError sqref="B59:F59" formulaRange="1" unlockedFormula="1"/>
    <ignoredError sqref="G59 G54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30" zoomScale="85" zoomScaleNormal="85" workbookViewId="0">
      <selection activeCell="B10" sqref="B10:G8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5" t="s">
        <v>302</v>
      </c>
      <c r="B1" s="148"/>
      <c r="C1" s="148"/>
      <c r="D1" s="148"/>
      <c r="E1" s="148"/>
      <c r="F1" s="148"/>
      <c r="G1" s="149"/>
    </row>
    <row r="2" spans="1:7" x14ac:dyDescent="0.25">
      <c r="A2" s="129" t="str">
        <f>'Formato 1'!A2</f>
        <v>Sistema Municipal de Agua Potable y Alcantarillado de Jaral del Progreso, Gto.</v>
      </c>
      <c r="B2" s="129"/>
      <c r="C2" s="129"/>
      <c r="D2" s="129"/>
      <c r="E2" s="129"/>
      <c r="F2" s="129"/>
      <c r="G2" s="129"/>
    </row>
    <row r="3" spans="1:7" x14ac:dyDescent="0.25">
      <c r="A3" s="130" t="s">
        <v>303</v>
      </c>
      <c r="B3" s="130"/>
      <c r="C3" s="130"/>
      <c r="D3" s="130"/>
      <c r="E3" s="130"/>
      <c r="F3" s="130"/>
      <c r="G3" s="130"/>
    </row>
    <row r="4" spans="1:7" x14ac:dyDescent="0.25">
      <c r="A4" s="130" t="s">
        <v>304</v>
      </c>
      <c r="B4" s="130"/>
      <c r="C4" s="130"/>
      <c r="D4" s="130"/>
      <c r="E4" s="130"/>
      <c r="F4" s="130"/>
      <c r="G4" s="130"/>
    </row>
    <row r="5" spans="1:7" x14ac:dyDescent="0.25">
      <c r="A5" s="130" t="str">
        <f>'Formato 3'!A4</f>
        <v>Del 1 de Enero al 31 de Marzo de 2023 (b)</v>
      </c>
      <c r="B5" s="130"/>
      <c r="C5" s="130"/>
      <c r="D5" s="130"/>
      <c r="E5" s="130"/>
      <c r="F5" s="130"/>
      <c r="G5" s="130"/>
    </row>
    <row r="6" spans="1:7" ht="41.45" customHeight="1" x14ac:dyDescent="0.25">
      <c r="A6" s="131" t="s">
        <v>2</v>
      </c>
      <c r="B6" s="131"/>
      <c r="C6" s="131"/>
      <c r="D6" s="131"/>
      <c r="E6" s="131"/>
      <c r="F6" s="131"/>
      <c r="G6" s="131"/>
    </row>
    <row r="7" spans="1:7" x14ac:dyDescent="0.25">
      <c r="A7" s="153" t="s">
        <v>6</v>
      </c>
      <c r="B7" s="153" t="s">
        <v>305</v>
      </c>
      <c r="C7" s="153"/>
      <c r="D7" s="153"/>
      <c r="E7" s="153"/>
      <c r="F7" s="153"/>
      <c r="G7" s="154" t="s">
        <v>306</v>
      </c>
    </row>
    <row r="8" spans="1:7" ht="30" x14ac:dyDescent="0.25">
      <c r="A8" s="153"/>
      <c r="B8" s="7" t="s">
        <v>307</v>
      </c>
      <c r="C8" s="7" t="s">
        <v>308</v>
      </c>
      <c r="D8" s="7" t="s">
        <v>309</v>
      </c>
      <c r="E8" s="7" t="s">
        <v>193</v>
      </c>
      <c r="F8" s="7" t="s">
        <v>310</v>
      </c>
      <c r="G8" s="153"/>
    </row>
    <row r="9" spans="1:7" x14ac:dyDescent="0.25">
      <c r="A9" s="28" t="s">
        <v>311</v>
      </c>
      <c r="B9" s="86">
        <f t="shared" ref="B9:G9" si="0">SUM(B10,B18,B28,B38,B48,B58,B62,B71,B75)</f>
        <v>30147872.850000001</v>
      </c>
      <c r="C9" s="86">
        <f t="shared" si="0"/>
        <v>0</v>
      </c>
      <c r="D9" s="86">
        <f t="shared" si="0"/>
        <v>30147872.850000001</v>
      </c>
      <c r="E9" s="86">
        <f t="shared" si="0"/>
        <v>16818910.489999998</v>
      </c>
      <c r="F9" s="86">
        <f t="shared" si="0"/>
        <v>16818910.489999998</v>
      </c>
      <c r="G9" s="86">
        <f t="shared" si="0"/>
        <v>13328962.359999999</v>
      </c>
    </row>
    <row r="10" spans="1:7" x14ac:dyDescent="0.25">
      <c r="A10" s="87" t="s">
        <v>312</v>
      </c>
      <c r="B10" s="198">
        <v>11472867</v>
      </c>
      <c r="C10" s="198">
        <v>655419.30000000005</v>
      </c>
      <c r="D10" s="198">
        <v>12128286.300000001</v>
      </c>
      <c r="E10" s="198">
        <v>7506074.3499999996</v>
      </c>
      <c r="F10" s="198">
        <v>7506074.3499999996</v>
      </c>
      <c r="G10" s="198">
        <v>4622211.95</v>
      </c>
    </row>
    <row r="11" spans="1:7" x14ac:dyDescent="0.25">
      <c r="A11" s="88" t="s">
        <v>313</v>
      </c>
      <c r="B11" s="199">
        <v>6169273</v>
      </c>
      <c r="C11" s="199">
        <v>0</v>
      </c>
      <c r="D11" s="198">
        <v>6169273</v>
      </c>
      <c r="E11" s="199">
        <v>4360992.6399999997</v>
      </c>
      <c r="F11" s="199">
        <v>4360992.6399999997</v>
      </c>
      <c r="G11" s="198">
        <v>1808280.3600000003</v>
      </c>
    </row>
    <row r="12" spans="1:7" x14ac:dyDescent="0.25">
      <c r="A12" s="88" t="s">
        <v>314</v>
      </c>
      <c r="B12" s="199">
        <v>767582</v>
      </c>
      <c r="C12" s="199">
        <v>500000</v>
      </c>
      <c r="D12" s="198">
        <v>1267582</v>
      </c>
      <c r="E12" s="199">
        <v>699044.2</v>
      </c>
      <c r="F12" s="199">
        <v>699044.2</v>
      </c>
      <c r="G12" s="198">
        <v>568537.80000000005</v>
      </c>
    </row>
    <row r="13" spans="1:7" x14ac:dyDescent="0.25">
      <c r="A13" s="88" t="s">
        <v>315</v>
      </c>
      <c r="B13" s="199">
        <v>1452569</v>
      </c>
      <c r="C13" s="199">
        <v>102159.5</v>
      </c>
      <c r="D13" s="198">
        <v>1554728.5</v>
      </c>
      <c r="E13" s="199">
        <v>355234.1</v>
      </c>
      <c r="F13" s="199">
        <v>355234.1</v>
      </c>
      <c r="G13" s="198">
        <v>1199494.3999999999</v>
      </c>
    </row>
    <row r="14" spans="1:7" x14ac:dyDescent="0.25">
      <c r="A14" s="88" t="s">
        <v>316</v>
      </c>
      <c r="B14" s="199">
        <v>1500500</v>
      </c>
      <c r="C14" s="199">
        <v>0</v>
      </c>
      <c r="D14" s="198">
        <v>1500500</v>
      </c>
      <c r="E14" s="199">
        <v>1050001.42</v>
      </c>
      <c r="F14" s="199">
        <v>1050001.42</v>
      </c>
      <c r="G14" s="198">
        <v>450498.58000000007</v>
      </c>
    </row>
    <row r="15" spans="1:7" x14ac:dyDescent="0.25">
      <c r="A15" s="88" t="s">
        <v>317</v>
      </c>
      <c r="B15" s="199">
        <v>1582943</v>
      </c>
      <c r="C15" s="199">
        <v>53259.8</v>
      </c>
      <c r="D15" s="198">
        <v>1636202.8</v>
      </c>
      <c r="E15" s="199">
        <v>1040801.99</v>
      </c>
      <c r="F15" s="199">
        <v>1040801.99</v>
      </c>
      <c r="G15" s="198">
        <v>595400.81000000006</v>
      </c>
    </row>
    <row r="16" spans="1:7" x14ac:dyDescent="0.25">
      <c r="A16" s="88" t="s">
        <v>318</v>
      </c>
      <c r="B16" s="198">
        <v>0</v>
      </c>
      <c r="C16" s="198">
        <v>0</v>
      </c>
      <c r="D16" s="198">
        <v>0</v>
      </c>
      <c r="E16" s="198">
        <v>0</v>
      </c>
      <c r="F16" s="198">
        <v>0</v>
      </c>
      <c r="G16" s="198">
        <v>0</v>
      </c>
    </row>
    <row r="17" spans="1:7" x14ac:dyDescent="0.25">
      <c r="A17" s="88" t="s">
        <v>319</v>
      </c>
      <c r="B17" s="198">
        <v>0</v>
      </c>
      <c r="C17" s="198">
        <v>0</v>
      </c>
      <c r="D17" s="198">
        <v>0</v>
      </c>
      <c r="E17" s="198">
        <v>0</v>
      </c>
      <c r="F17" s="198">
        <v>0</v>
      </c>
      <c r="G17" s="198">
        <v>0</v>
      </c>
    </row>
    <row r="18" spans="1:7" x14ac:dyDescent="0.25">
      <c r="A18" s="87" t="s">
        <v>320</v>
      </c>
      <c r="B18" s="198">
        <v>2244502</v>
      </c>
      <c r="C18" s="198">
        <v>807000</v>
      </c>
      <c r="D18" s="198">
        <v>3051502</v>
      </c>
      <c r="E18" s="198">
        <v>2370795.5499999998</v>
      </c>
      <c r="F18" s="198">
        <v>2370795.5499999998</v>
      </c>
      <c r="G18" s="198">
        <v>680706.45000000007</v>
      </c>
    </row>
    <row r="19" spans="1:7" x14ac:dyDescent="0.25">
      <c r="A19" s="88" t="s">
        <v>321</v>
      </c>
      <c r="B19" s="199">
        <v>137500</v>
      </c>
      <c r="C19" s="199">
        <v>0</v>
      </c>
      <c r="D19" s="198">
        <v>137500</v>
      </c>
      <c r="E19" s="199">
        <v>97934.54</v>
      </c>
      <c r="F19" s="199">
        <v>97934.54</v>
      </c>
      <c r="G19" s="198">
        <v>39565.460000000006</v>
      </c>
    </row>
    <row r="20" spans="1:7" x14ac:dyDescent="0.25">
      <c r="A20" s="88" t="s">
        <v>322</v>
      </c>
      <c r="B20" s="199">
        <v>30000</v>
      </c>
      <c r="C20" s="199">
        <v>0</v>
      </c>
      <c r="D20" s="198">
        <v>30000</v>
      </c>
      <c r="E20" s="199">
        <v>15275.22</v>
      </c>
      <c r="F20" s="199">
        <v>15275.22</v>
      </c>
      <c r="G20" s="198">
        <v>14724.78</v>
      </c>
    </row>
    <row r="21" spans="1:7" x14ac:dyDescent="0.25">
      <c r="A21" s="88" t="s">
        <v>323</v>
      </c>
      <c r="B21" s="198">
        <v>0</v>
      </c>
      <c r="C21" s="198">
        <v>0</v>
      </c>
      <c r="D21" s="198">
        <v>0</v>
      </c>
      <c r="E21" s="198">
        <v>0</v>
      </c>
      <c r="F21" s="198">
        <v>0</v>
      </c>
      <c r="G21" s="198">
        <v>0</v>
      </c>
    </row>
    <row r="22" spans="1:7" x14ac:dyDescent="0.25">
      <c r="A22" s="88" t="s">
        <v>324</v>
      </c>
      <c r="B22" s="199">
        <v>711501</v>
      </c>
      <c r="C22" s="199">
        <v>150000</v>
      </c>
      <c r="D22" s="198">
        <v>861501</v>
      </c>
      <c r="E22" s="199">
        <v>765604.73</v>
      </c>
      <c r="F22" s="199">
        <v>765604.73</v>
      </c>
      <c r="G22" s="198">
        <v>95896.270000000019</v>
      </c>
    </row>
    <row r="23" spans="1:7" x14ac:dyDescent="0.25">
      <c r="A23" s="88" t="s">
        <v>325</v>
      </c>
      <c r="B23" s="199">
        <v>501500</v>
      </c>
      <c r="C23" s="199">
        <v>550000</v>
      </c>
      <c r="D23" s="198">
        <v>1051500</v>
      </c>
      <c r="E23" s="199">
        <v>812983.5</v>
      </c>
      <c r="F23" s="199">
        <v>812983.5</v>
      </c>
      <c r="G23" s="198">
        <v>238516.5</v>
      </c>
    </row>
    <row r="24" spans="1:7" x14ac:dyDescent="0.25">
      <c r="A24" s="88" t="s">
        <v>326</v>
      </c>
      <c r="B24" s="199">
        <v>595001</v>
      </c>
      <c r="C24" s="199">
        <v>30000</v>
      </c>
      <c r="D24" s="198">
        <v>625001</v>
      </c>
      <c r="E24" s="199">
        <v>459483.77</v>
      </c>
      <c r="F24" s="199">
        <v>459483.77</v>
      </c>
      <c r="G24" s="198">
        <v>165517.22999999998</v>
      </c>
    </row>
    <row r="25" spans="1:7" x14ac:dyDescent="0.25">
      <c r="A25" s="88" t="s">
        <v>327</v>
      </c>
      <c r="B25" s="199">
        <v>203500</v>
      </c>
      <c r="C25" s="199">
        <v>77000</v>
      </c>
      <c r="D25" s="198">
        <v>280500</v>
      </c>
      <c r="E25" s="199">
        <v>199772.22</v>
      </c>
      <c r="F25" s="199">
        <v>199772.22</v>
      </c>
      <c r="G25" s="198">
        <v>80727.78</v>
      </c>
    </row>
    <row r="26" spans="1:7" x14ac:dyDescent="0.25">
      <c r="A26" s="88" t="s">
        <v>328</v>
      </c>
      <c r="B26" s="198">
        <v>0</v>
      </c>
      <c r="C26" s="198">
        <v>0</v>
      </c>
      <c r="D26" s="198">
        <v>0</v>
      </c>
      <c r="E26" s="198">
        <v>0</v>
      </c>
      <c r="F26" s="198">
        <v>0</v>
      </c>
      <c r="G26" s="198">
        <v>0</v>
      </c>
    </row>
    <row r="27" spans="1:7" x14ac:dyDescent="0.25">
      <c r="A27" s="88" t="s">
        <v>329</v>
      </c>
      <c r="B27" s="199">
        <v>65500</v>
      </c>
      <c r="C27" s="199">
        <v>0</v>
      </c>
      <c r="D27" s="198">
        <v>65500</v>
      </c>
      <c r="E27" s="199">
        <v>19741.57</v>
      </c>
      <c r="F27" s="199">
        <v>19741.57</v>
      </c>
      <c r="G27" s="198">
        <v>45758.43</v>
      </c>
    </row>
    <row r="28" spans="1:7" x14ac:dyDescent="0.25">
      <c r="A28" s="87" t="s">
        <v>330</v>
      </c>
      <c r="B28" s="198">
        <v>8826005</v>
      </c>
      <c r="C28" s="198">
        <v>1590000</v>
      </c>
      <c r="D28" s="198">
        <v>10416005</v>
      </c>
      <c r="E28" s="198">
        <v>6846681.9000000004</v>
      </c>
      <c r="F28" s="198">
        <v>6846681.9000000004</v>
      </c>
      <c r="G28" s="198">
        <v>3569323.1000000006</v>
      </c>
    </row>
    <row r="29" spans="1:7" x14ac:dyDescent="0.25">
      <c r="A29" s="88" t="s">
        <v>331</v>
      </c>
      <c r="B29" s="199">
        <v>3201501</v>
      </c>
      <c r="C29" s="199">
        <v>0</v>
      </c>
      <c r="D29" s="198">
        <v>3201501</v>
      </c>
      <c r="E29" s="199">
        <v>2466733.7599999998</v>
      </c>
      <c r="F29" s="199">
        <v>2466733.7599999998</v>
      </c>
      <c r="G29" s="198">
        <v>734767.24000000022</v>
      </c>
    </row>
    <row r="30" spans="1:7" x14ac:dyDescent="0.25">
      <c r="A30" s="88" t="s">
        <v>332</v>
      </c>
      <c r="B30" s="199">
        <v>40000</v>
      </c>
      <c r="C30" s="199">
        <v>0</v>
      </c>
      <c r="D30" s="198">
        <v>40000</v>
      </c>
      <c r="E30" s="199">
        <v>23103.45</v>
      </c>
      <c r="F30" s="199">
        <v>23103.45</v>
      </c>
      <c r="G30" s="198">
        <v>16896.55</v>
      </c>
    </row>
    <row r="31" spans="1:7" x14ac:dyDescent="0.25">
      <c r="A31" s="88" t="s">
        <v>333</v>
      </c>
      <c r="B31" s="199">
        <v>1050501</v>
      </c>
      <c r="C31" s="199">
        <v>0</v>
      </c>
      <c r="D31" s="198">
        <v>1050501</v>
      </c>
      <c r="E31" s="199">
        <v>164045.44</v>
      </c>
      <c r="F31" s="199">
        <v>164045.44</v>
      </c>
      <c r="G31" s="198">
        <v>886455.56</v>
      </c>
    </row>
    <row r="32" spans="1:7" x14ac:dyDescent="0.25">
      <c r="A32" s="88" t="s">
        <v>334</v>
      </c>
      <c r="B32" s="199">
        <v>170000</v>
      </c>
      <c r="C32" s="199">
        <v>0</v>
      </c>
      <c r="D32" s="198">
        <v>170000</v>
      </c>
      <c r="E32" s="199">
        <v>11742.53</v>
      </c>
      <c r="F32" s="199">
        <v>11742.53</v>
      </c>
      <c r="G32" s="198">
        <v>158257.47</v>
      </c>
    </row>
    <row r="33" spans="1:7" ht="14.45" customHeight="1" x14ac:dyDescent="0.25">
      <c r="A33" s="88" t="s">
        <v>335</v>
      </c>
      <c r="B33" s="199">
        <v>3304001</v>
      </c>
      <c r="C33" s="199">
        <v>1520000</v>
      </c>
      <c r="D33" s="198">
        <v>4824001</v>
      </c>
      <c r="E33" s="199">
        <v>3512533.79</v>
      </c>
      <c r="F33" s="199">
        <v>3512533.79</v>
      </c>
      <c r="G33" s="198">
        <v>1311467.21</v>
      </c>
    </row>
    <row r="34" spans="1:7" ht="14.45" customHeight="1" x14ac:dyDescent="0.25">
      <c r="A34" s="88" t="s">
        <v>336</v>
      </c>
      <c r="B34" s="198">
        <v>0</v>
      </c>
      <c r="C34" s="198">
        <v>0</v>
      </c>
      <c r="D34" s="198">
        <v>0</v>
      </c>
      <c r="E34" s="198">
        <v>0</v>
      </c>
      <c r="F34" s="198">
        <v>0</v>
      </c>
      <c r="G34" s="198">
        <v>0</v>
      </c>
    </row>
    <row r="35" spans="1:7" ht="14.45" customHeight="1" x14ac:dyDescent="0.25">
      <c r="A35" s="88" t="s">
        <v>337</v>
      </c>
      <c r="B35" s="199">
        <v>17501</v>
      </c>
      <c r="C35" s="199">
        <v>0</v>
      </c>
      <c r="D35" s="198">
        <v>17501</v>
      </c>
      <c r="E35" s="199">
        <v>2037.36</v>
      </c>
      <c r="F35" s="199">
        <v>2037.36</v>
      </c>
      <c r="G35" s="198">
        <v>15463.64</v>
      </c>
    </row>
    <row r="36" spans="1:7" ht="14.45" customHeight="1" x14ac:dyDescent="0.25">
      <c r="A36" s="88" t="s">
        <v>338</v>
      </c>
      <c r="B36" s="199">
        <v>131001</v>
      </c>
      <c r="C36" s="199">
        <v>0</v>
      </c>
      <c r="D36" s="198">
        <v>131001</v>
      </c>
      <c r="E36" s="199">
        <v>63053.57</v>
      </c>
      <c r="F36" s="199">
        <v>63053.57</v>
      </c>
      <c r="G36" s="198">
        <v>67947.429999999993</v>
      </c>
    </row>
    <row r="37" spans="1:7" ht="14.45" customHeight="1" x14ac:dyDescent="0.25">
      <c r="A37" s="88" t="s">
        <v>339</v>
      </c>
      <c r="B37" s="199">
        <v>911500</v>
      </c>
      <c r="C37" s="199">
        <v>70000</v>
      </c>
      <c r="D37" s="198">
        <v>981500</v>
      </c>
      <c r="E37" s="199">
        <v>603432</v>
      </c>
      <c r="F37" s="199">
        <v>603432</v>
      </c>
      <c r="G37" s="198">
        <v>378068</v>
      </c>
    </row>
    <row r="38" spans="1:7" x14ac:dyDescent="0.25">
      <c r="A38" s="87" t="s">
        <v>340</v>
      </c>
      <c r="B38" s="198">
        <v>0</v>
      </c>
      <c r="C38" s="198">
        <v>0</v>
      </c>
      <c r="D38" s="198">
        <v>0</v>
      </c>
      <c r="E38" s="198">
        <v>0</v>
      </c>
      <c r="F38" s="198">
        <v>0</v>
      </c>
      <c r="G38" s="198">
        <v>0</v>
      </c>
    </row>
    <row r="39" spans="1:7" x14ac:dyDescent="0.25">
      <c r="A39" s="88" t="s">
        <v>341</v>
      </c>
      <c r="B39" s="198">
        <v>0</v>
      </c>
      <c r="C39" s="198">
        <v>0</v>
      </c>
      <c r="D39" s="198">
        <v>0</v>
      </c>
      <c r="E39" s="198">
        <v>0</v>
      </c>
      <c r="F39" s="198">
        <v>0</v>
      </c>
      <c r="G39" s="198">
        <v>0</v>
      </c>
    </row>
    <row r="40" spans="1:7" x14ac:dyDescent="0.25">
      <c r="A40" s="88" t="s">
        <v>342</v>
      </c>
      <c r="B40" s="198">
        <v>0</v>
      </c>
      <c r="C40" s="198">
        <v>0</v>
      </c>
      <c r="D40" s="198">
        <v>0</v>
      </c>
      <c r="E40" s="198">
        <v>0</v>
      </c>
      <c r="F40" s="198">
        <v>0</v>
      </c>
      <c r="G40" s="198">
        <v>0</v>
      </c>
    </row>
    <row r="41" spans="1:7" x14ac:dyDescent="0.25">
      <c r="A41" s="88" t="s">
        <v>343</v>
      </c>
      <c r="B41" s="198">
        <v>0</v>
      </c>
      <c r="C41" s="198">
        <v>0</v>
      </c>
      <c r="D41" s="198">
        <v>0</v>
      </c>
      <c r="E41" s="198">
        <v>0</v>
      </c>
      <c r="F41" s="198">
        <v>0</v>
      </c>
      <c r="G41" s="198">
        <v>0</v>
      </c>
    </row>
    <row r="42" spans="1:7" x14ac:dyDescent="0.25">
      <c r="A42" s="88" t="s">
        <v>344</v>
      </c>
      <c r="B42" s="198">
        <v>0</v>
      </c>
      <c r="C42" s="198">
        <v>0</v>
      </c>
      <c r="D42" s="198">
        <v>0</v>
      </c>
      <c r="E42" s="198">
        <v>0</v>
      </c>
      <c r="F42" s="198">
        <v>0</v>
      </c>
      <c r="G42" s="198">
        <v>0</v>
      </c>
    </row>
    <row r="43" spans="1:7" x14ac:dyDescent="0.25">
      <c r="A43" s="88" t="s">
        <v>345</v>
      </c>
      <c r="B43" s="198">
        <v>0</v>
      </c>
      <c r="C43" s="198">
        <v>0</v>
      </c>
      <c r="D43" s="198">
        <v>0</v>
      </c>
      <c r="E43" s="198">
        <v>0</v>
      </c>
      <c r="F43" s="198">
        <v>0</v>
      </c>
      <c r="G43" s="198">
        <v>0</v>
      </c>
    </row>
    <row r="44" spans="1:7" x14ac:dyDescent="0.25">
      <c r="A44" s="88" t="s">
        <v>346</v>
      </c>
      <c r="B44" s="198">
        <v>0</v>
      </c>
      <c r="C44" s="198">
        <v>0</v>
      </c>
      <c r="D44" s="198">
        <v>0</v>
      </c>
      <c r="E44" s="198">
        <v>0</v>
      </c>
      <c r="F44" s="198">
        <v>0</v>
      </c>
      <c r="G44" s="198">
        <v>0</v>
      </c>
    </row>
    <row r="45" spans="1:7" x14ac:dyDescent="0.25">
      <c r="A45" s="88" t="s">
        <v>347</v>
      </c>
      <c r="B45" s="198">
        <v>0</v>
      </c>
      <c r="C45" s="198">
        <v>0</v>
      </c>
      <c r="D45" s="198">
        <v>0</v>
      </c>
      <c r="E45" s="198">
        <v>0</v>
      </c>
      <c r="F45" s="198">
        <v>0</v>
      </c>
      <c r="G45" s="198">
        <v>0</v>
      </c>
    </row>
    <row r="46" spans="1:7" x14ac:dyDescent="0.25">
      <c r="A46" s="88" t="s">
        <v>348</v>
      </c>
      <c r="B46" s="198">
        <v>0</v>
      </c>
      <c r="C46" s="198">
        <v>0</v>
      </c>
      <c r="D46" s="198">
        <v>0</v>
      </c>
      <c r="E46" s="198">
        <v>0</v>
      </c>
      <c r="F46" s="198">
        <v>0</v>
      </c>
      <c r="G46" s="198">
        <v>0</v>
      </c>
    </row>
    <row r="47" spans="1:7" x14ac:dyDescent="0.25">
      <c r="A47" s="88" t="s">
        <v>349</v>
      </c>
      <c r="B47" s="198">
        <v>0</v>
      </c>
      <c r="C47" s="198">
        <v>0</v>
      </c>
      <c r="D47" s="198">
        <v>0</v>
      </c>
      <c r="E47" s="198">
        <v>0</v>
      </c>
      <c r="F47" s="198">
        <v>0</v>
      </c>
      <c r="G47" s="198">
        <v>0</v>
      </c>
    </row>
    <row r="48" spans="1:7" x14ac:dyDescent="0.25">
      <c r="A48" s="87" t="s">
        <v>350</v>
      </c>
      <c r="B48" s="198">
        <v>781000</v>
      </c>
      <c r="C48" s="198">
        <v>0</v>
      </c>
      <c r="D48" s="198">
        <v>781000</v>
      </c>
      <c r="E48" s="198">
        <v>95358.69</v>
      </c>
      <c r="F48" s="198">
        <v>95358.69</v>
      </c>
      <c r="G48" s="198">
        <v>685641.31</v>
      </c>
    </row>
    <row r="49" spans="1:7" x14ac:dyDescent="0.25">
      <c r="A49" s="88" t="s">
        <v>351</v>
      </c>
      <c r="B49" s="199">
        <v>171000</v>
      </c>
      <c r="C49" s="199">
        <v>0</v>
      </c>
      <c r="D49" s="198">
        <v>171000</v>
      </c>
      <c r="E49" s="199">
        <v>48531.11</v>
      </c>
      <c r="F49" s="199">
        <v>48531.11</v>
      </c>
      <c r="G49" s="198">
        <v>122468.89</v>
      </c>
    </row>
    <row r="50" spans="1:7" x14ac:dyDescent="0.25">
      <c r="A50" s="88" t="s">
        <v>352</v>
      </c>
      <c r="B50" s="198">
        <v>0</v>
      </c>
      <c r="C50" s="198">
        <v>0</v>
      </c>
      <c r="D50" s="198">
        <v>0</v>
      </c>
      <c r="E50" s="198">
        <v>0</v>
      </c>
      <c r="F50" s="198">
        <v>0</v>
      </c>
      <c r="G50" s="198">
        <v>0</v>
      </c>
    </row>
    <row r="51" spans="1:7" x14ac:dyDescent="0.25">
      <c r="A51" s="88" t="s">
        <v>353</v>
      </c>
      <c r="B51" s="198">
        <v>0</v>
      </c>
      <c r="C51" s="198">
        <v>0</v>
      </c>
      <c r="D51" s="198">
        <v>0</v>
      </c>
      <c r="E51" s="198">
        <v>0</v>
      </c>
      <c r="F51" s="198">
        <v>0</v>
      </c>
      <c r="G51" s="198">
        <v>0</v>
      </c>
    </row>
    <row r="52" spans="1:7" x14ac:dyDescent="0.25">
      <c r="A52" s="88" t="s">
        <v>354</v>
      </c>
      <c r="B52" s="199">
        <v>250000</v>
      </c>
      <c r="C52" s="199">
        <v>0</v>
      </c>
      <c r="D52" s="198">
        <v>250000</v>
      </c>
      <c r="E52" s="199">
        <v>0</v>
      </c>
      <c r="F52" s="199">
        <v>0</v>
      </c>
      <c r="G52" s="198">
        <v>250000</v>
      </c>
    </row>
    <row r="53" spans="1:7" x14ac:dyDescent="0.25">
      <c r="A53" s="88" t="s">
        <v>355</v>
      </c>
      <c r="B53" s="198">
        <v>0</v>
      </c>
      <c r="C53" s="198">
        <v>0</v>
      </c>
      <c r="D53" s="198">
        <v>0</v>
      </c>
      <c r="E53" s="198">
        <v>0</v>
      </c>
      <c r="F53" s="198">
        <v>0</v>
      </c>
      <c r="G53" s="198">
        <v>0</v>
      </c>
    </row>
    <row r="54" spans="1:7" x14ac:dyDescent="0.25">
      <c r="A54" s="88" t="s">
        <v>356</v>
      </c>
      <c r="B54" s="199">
        <v>360000</v>
      </c>
      <c r="C54" s="199">
        <v>0</v>
      </c>
      <c r="D54" s="198">
        <v>360000</v>
      </c>
      <c r="E54" s="199">
        <v>46827.58</v>
      </c>
      <c r="F54" s="199">
        <v>46827.58</v>
      </c>
      <c r="G54" s="198">
        <v>313172.42</v>
      </c>
    </row>
    <row r="55" spans="1:7" x14ac:dyDescent="0.25">
      <c r="A55" s="88" t="s">
        <v>357</v>
      </c>
      <c r="B55" s="198">
        <v>0</v>
      </c>
      <c r="C55" s="198">
        <v>0</v>
      </c>
      <c r="D55" s="198">
        <v>0</v>
      </c>
      <c r="E55" s="198">
        <v>0</v>
      </c>
      <c r="F55" s="198">
        <v>0</v>
      </c>
      <c r="G55" s="198">
        <v>0</v>
      </c>
    </row>
    <row r="56" spans="1:7" x14ac:dyDescent="0.25">
      <c r="A56" s="88" t="s">
        <v>358</v>
      </c>
      <c r="B56" s="198">
        <v>0</v>
      </c>
      <c r="C56" s="198">
        <v>0</v>
      </c>
      <c r="D56" s="198">
        <v>0</v>
      </c>
      <c r="E56" s="198">
        <v>0</v>
      </c>
      <c r="F56" s="198">
        <v>0</v>
      </c>
      <c r="G56" s="198">
        <v>0</v>
      </c>
    </row>
    <row r="57" spans="1:7" x14ac:dyDescent="0.25">
      <c r="A57" s="88" t="s">
        <v>359</v>
      </c>
      <c r="B57" s="198">
        <v>0</v>
      </c>
      <c r="C57" s="198">
        <v>0</v>
      </c>
      <c r="D57" s="198">
        <v>0</v>
      </c>
      <c r="E57" s="198">
        <v>0</v>
      </c>
      <c r="F57" s="198">
        <v>0</v>
      </c>
      <c r="G57" s="198">
        <v>0</v>
      </c>
    </row>
    <row r="58" spans="1:7" x14ac:dyDescent="0.25">
      <c r="A58" s="87" t="s">
        <v>360</v>
      </c>
      <c r="B58" s="198">
        <v>0</v>
      </c>
      <c r="C58" s="198">
        <v>0</v>
      </c>
      <c r="D58" s="198">
        <v>0</v>
      </c>
      <c r="E58" s="198">
        <v>0</v>
      </c>
      <c r="F58" s="198">
        <v>0</v>
      </c>
      <c r="G58" s="198">
        <v>0</v>
      </c>
    </row>
    <row r="59" spans="1:7" x14ac:dyDescent="0.25">
      <c r="A59" s="88" t="s">
        <v>361</v>
      </c>
      <c r="B59" s="198">
        <v>0</v>
      </c>
      <c r="C59" s="198">
        <v>0</v>
      </c>
      <c r="D59" s="198">
        <v>0</v>
      </c>
      <c r="E59" s="198">
        <v>0</v>
      </c>
      <c r="F59" s="198">
        <v>0</v>
      </c>
      <c r="G59" s="198">
        <v>0</v>
      </c>
    </row>
    <row r="60" spans="1:7" x14ac:dyDescent="0.25">
      <c r="A60" s="88" t="s">
        <v>362</v>
      </c>
      <c r="B60" s="198">
        <v>0</v>
      </c>
      <c r="C60" s="198">
        <v>0</v>
      </c>
      <c r="D60" s="198">
        <v>0</v>
      </c>
      <c r="E60" s="198">
        <v>0</v>
      </c>
      <c r="F60" s="198">
        <v>0</v>
      </c>
      <c r="G60" s="198">
        <v>0</v>
      </c>
    </row>
    <row r="61" spans="1:7" x14ac:dyDescent="0.25">
      <c r="A61" s="88" t="s">
        <v>363</v>
      </c>
      <c r="B61" s="198">
        <v>0</v>
      </c>
      <c r="C61" s="198">
        <v>0</v>
      </c>
      <c r="D61" s="198">
        <v>0</v>
      </c>
      <c r="E61" s="198">
        <v>0</v>
      </c>
      <c r="F61" s="198">
        <v>0</v>
      </c>
      <c r="G61" s="198">
        <v>0</v>
      </c>
    </row>
    <row r="62" spans="1:7" x14ac:dyDescent="0.25">
      <c r="A62" s="87" t="s">
        <v>364</v>
      </c>
      <c r="B62" s="198">
        <v>6823498.8499999996</v>
      </c>
      <c r="C62" s="198">
        <v>-3052419.3</v>
      </c>
      <c r="D62" s="198">
        <v>3771079.55</v>
      </c>
      <c r="E62" s="198">
        <v>0</v>
      </c>
      <c r="F62" s="198">
        <v>0</v>
      </c>
      <c r="G62" s="198">
        <v>3771079.55</v>
      </c>
    </row>
    <row r="63" spans="1:7" x14ac:dyDescent="0.25">
      <c r="A63" s="88" t="s">
        <v>365</v>
      </c>
      <c r="B63" s="198">
        <v>0</v>
      </c>
      <c r="C63" s="198">
        <v>0</v>
      </c>
      <c r="D63" s="198">
        <v>0</v>
      </c>
      <c r="E63" s="198">
        <v>0</v>
      </c>
      <c r="F63" s="198">
        <v>0</v>
      </c>
      <c r="G63" s="198">
        <v>0</v>
      </c>
    </row>
    <row r="64" spans="1:7" x14ac:dyDescent="0.25">
      <c r="A64" s="88" t="s">
        <v>366</v>
      </c>
      <c r="B64" s="198">
        <v>0</v>
      </c>
      <c r="C64" s="198">
        <v>0</v>
      </c>
      <c r="D64" s="198">
        <v>0</v>
      </c>
      <c r="E64" s="198">
        <v>0</v>
      </c>
      <c r="F64" s="198">
        <v>0</v>
      </c>
      <c r="G64" s="198">
        <v>0</v>
      </c>
    </row>
    <row r="65" spans="1:7" x14ac:dyDescent="0.25">
      <c r="A65" s="88" t="s">
        <v>367</v>
      </c>
      <c r="B65" s="198">
        <v>0</v>
      </c>
      <c r="C65" s="198">
        <v>0</v>
      </c>
      <c r="D65" s="198">
        <v>0</v>
      </c>
      <c r="E65" s="198">
        <v>0</v>
      </c>
      <c r="F65" s="198">
        <v>0</v>
      </c>
      <c r="G65" s="198">
        <v>0</v>
      </c>
    </row>
    <row r="66" spans="1:7" x14ac:dyDescent="0.25">
      <c r="A66" s="88" t="s">
        <v>368</v>
      </c>
      <c r="B66" s="198">
        <v>0</v>
      </c>
      <c r="C66" s="198">
        <v>0</v>
      </c>
      <c r="D66" s="198">
        <v>0</v>
      </c>
      <c r="E66" s="198">
        <v>0</v>
      </c>
      <c r="F66" s="198">
        <v>0</v>
      </c>
      <c r="G66" s="198">
        <v>0</v>
      </c>
    </row>
    <row r="67" spans="1:7" x14ac:dyDescent="0.25">
      <c r="A67" s="88" t="s">
        <v>369</v>
      </c>
      <c r="B67" s="198">
        <v>0</v>
      </c>
      <c r="C67" s="198">
        <v>0</v>
      </c>
      <c r="D67" s="198">
        <v>0</v>
      </c>
      <c r="E67" s="198">
        <v>0</v>
      </c>
      <c r="F67" s="198">
        <v>0</v>
      </c>
      <c r="G67" s="198">
        <v>0</v>
      </c>
    </row>
    <row r="68" spans="1:7" x14ac:dyDescent="0.25">
      <c r="A68" s="88" t="s">
        <v>370</v>
      </c>
      <c r="B68" s="198">
        <v>0</v>
      </c>
      <c r="C68" s="198">
        <v>0</v>
      </c>
      <c r="D68" s="198">
        <v>0</v>
      </c>
      <c r="E68" s="198">
        <v>0</v>
      </c>
      <c r="F68" s="198">
        <v>0</v>
      </c>
      <c r="G68" s="198">
        <v>0</v>
      </c>
    </row>
    <row r="69" spans="1:7" x14ac:dyDescent="0.25">
      <c r="A69" s="88" t="s">
        <v>371</v>
      </c>
      <c r="B69" s="198">
        <v>0</v>
      </c>
      <c r="C69" s="198">
        <v>0</v>
      </c>
      <c r="D69" s="198">
        <v>0</v>
      </c>
      <c r="E69" s="198">
        <v>0</v>
      </c>
      <c r="F69" s="198">
        <v>0</v>
      </c>
      <c r="G69" s="198">
        <v>0</v>
      </c>
    </row>
    <row r="70" spans="1:7" x14ac:dyDescent="0.25">
      <c r="A70" s="88" t="s">
        <v>372</v>
      </c>
      <c r="B70" s="199">
        <v>6823498.8499999996</v>
      </c>
      <c r="C70" s="199">
        <v>-3052419.3</v>
      </c>
      <c r="D70" s="198">
        <v>3771079.55</v>
      </c>
      <c r="E70" s="199">
        <v>0</v>
      </c>
      <c r="F70" s="199">
        <v>0</v>
      </c>
      <c r="G70" s="198">
        <v>3771079.55</v>
      </c>
    </row>
    <row r="71" spans="1:7" x14ac:dyDescent="0.25">
      <c r="A71" s="87" t="s">
        <v>373</v>
      </c>
      <c r="B71" s="198">
        <v>0</v>
      </c>
      <c r="C71" s="198">
        <v>0</v>
      </c>
      <c r="D71" s="198">
        <v>0</v>
      </c>
      <c r="E71" s="198">
        <v>0</v>
      </c>
      <c r="F71" s="198">
        <v>0</v>
      </c>
      <c r="G71" s="198">
        <v>0</v>
      </c>
    </row>
    <row r="72" spans="1:7" x14ac:dyDescent="0.25">
      <c r="A72" s="88" t="s">
        <v>374</v>
      </c>
      <c r="B72" s="198">
        <v>0</v>
      </c>
      <c r="C72" s="198">
        <v>0</v>
      </c>
      <c r="D72" s="198">
        <v>0</v>
      </c>
      <c r="E72" s="198">
        <v>0</v>
      </c>
      <c r="F72" s="198">
        <v>0</v>
      </c>
      <c r="G72" s="198">
        <v>0</v>
      </c>
    </row>
    <row r="73" spans="1:7" x14ac:dyDescent="0.25">
      <c r="A73" s="88" t="s">
        <v>375</v>
      </c>
      <c r="B73" s="198">
        <v>0</v>
      </c>
      <c r="C73" s="198">
        <v>0</v>
      </c>
      <c r="D73" s="198">
        <v>0</v>
      </c>
      <c r="E73" s="198">
        <v>0</v>
      </c>
      <c r="F73" s="198">
        <v>0</v>
      </c>
      <c r="G73" s="198">
        <v>0</v>
      </c>
    </row>
    <row r="74" spans="1:7" x14ac:dyDescent="0.25">
      <c r="A74" s="88" t="s">
        <v>376</v>
      </c>
      <c r="B74" s="198">
        <v>0</v>
      </c>
      <c r="C74" s="198">
        <v>0</v>
      </c>
      <c r="D74" s="198">
        <v>0</v>
      </c>
      <c r="E74" s="198">
        <v>0</v>
      </c>
      <c r="F74" s="198">
        <v>0</v>
      </c>
      <c r="G74" s="198">
        <v>0</v>
      </c>
    </row>
    <row r="75" spans="1:7" x14ac:dyDescent="0.25">
      <c r="A75" s="87" t="s">
        <v>377</v>
      </c>
      <c r="B75" s="198">
        <v>0</v>
      </c>
      <c r="C75" s="198">
        <v>0</v>
      </c>
      <c r="D75" s="198">
        <v>0</v>
      </c>
      <c r="E75" s="198">
        <v>0</v>
      </c>
      <c r="F75" s="198">
        <v>0</v>
      </c>
      <c r="G75" s="198">
        <v>0</v>
      </c>
    </row>
    <row r="76" spans="1:7" x14ac:dyDescent="0.25">
      <c r="A76" s="88" t="s">
        <v>378</v>
      </c>
      <c r="B76" s="198">
        <v>0</v>
      </c>
      <c r="C76" s="198">
        <v>0</v>
      </c>
      <c r="D76" s="198">
        <v>0</v>
      </c>
      <c r="E76" s="198">
        <v>0</v>
      </c>
      <c r="F76" s="198">
        <v>0</v>
      </c>
      <c r="G76" s="198">
        <v>0</v>
      </c>
    </row>
    <row r="77" spans="1:7" x14ac:dyDescent="0.25">
      <c r="A77" s="88" t="s">
        <v>379</v>
      </c>
      <c r="B77" s="198">
        <v>0</v>
      </c>
      <c r="C77" s="198">
        <v>0</v>
      </c>
      <c r="D77" s="198">
        <v>0</v>
      </c>
      <c r="E77" s="198">
        <v>0</v>
      </c>
      <c r="F77" s="198">
        <v>0</v>
      </c>
      <c r="G77" s="198">
        <v>0</v>
      </c>
    </row>
    <row r="78" spans="1:7" x14ac:dyDescent="0.25">
      <c r="A78" s="88" t="s">
        <v>380</v>
      </c>
      <c r="B78" s="198">
        <v>0</v>
      </c>
      <c r="C78" s="198">
        <v>0</v>
      </c>
      <c r="D78" s="198">
        <v>0</v>
      </c>
      <c r="E78" s="198">
        <v>0</v>
      </c>
      <c r="F78" s="198">
        <v>0</v>
      </c>
      <c r="G78" s="198">
        <v>0</v>
      </c>
    </row>
    <row r="79" spans="1:7" x14ac:dyDescent="0.25">
      <c r="A79" s="88" t="s">
        <v>381</v>
      </c>
      <c r="B79" s="198">
        <v>0</v>
      </c>
      <c r="C79" s="198">
        <v>0</v>
      </c>
      <c r="D79" s="198">
        <v>0</v>
      </c>
      <c r="E79" s="198">
        <v>0</v>
      </c>
      <c r="F79" s="198">
        <v>0</v>
      </c>
      <c r="G79" s="198">
        <v>0</v>
      </c>
    </row>
    <row r="80" spans="1:7" x14ac:dyDescent="0.25">
      <c r="A80" s="88" t="s">
        <v>382</v>
      </c>
      <c r="B80" s="198">
        <v>0</v>
      </c>
      <c r="C80" s="198">
        <v>0</v>
      </c>
      <c r="D80" s="198">
        <v>0</v>
      </c>
      <c r="E80" s="198">
        <v>0</v>
      </c>
      <c r="F80" s="198">
        <v>0</v>
      </c>
      <c r="G80" s="198">
        <v>0</v>
      </c>
    </row>
    <row r="81" spans="1:7" x14ac:dyDescent="0.25">
      <c r="A81" s="88" t="s">
        <v>383</v>
      </c>
      <c r="B81" s="198">
        <v>0</v>
      </c>
      <c r="C81" s="198">
        <v>0</v>
      </c>
      <c r="D81" s="198">
        <v>0</v>
      </c>
      <c r="E81" s="198">
        <v>0</v>
      </c>
      <c r="F81" s="198">
        <v>0</v>
      </c>
      <c r="G81" s="198">
        <v>0</v>
      </c>
    </row>
    <row r="82" spans="1:7" x14ac:dyDescent="0.25">
      <c r="A82" s="88" t="s">
        <v>384</v>
      </c>
      <c r="B82" s="198">
        <v>0</v>
      </c>
      <c r="C82" s="198">
        <v>0</v>
      </c>
      <c r="D82" s="198">
        <v>0</v>
      </c>
      <c r="E82" s="198">
        <v>0</v>
      </c>
      <c r="F82" s="198">
        <v>0</v>
      </c>
      <c r="G82" s="198"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385</v>
      </c>
      <c r="B84" s="86">
        <f t="shared" ref="B84:G84" si="1">SUM(B85,B93,B103,B113,B123,B133,B137,B146,B150)</f>
        <v>0</v>
      </c>
      <c r="C84" s="86">
        <f t="shared" si="1"/>
        <v>0</v>
      </c>
      <c r="D84" s="86">
        <f t="shared" si="1"/>
        <v>0</v>
      </c>
      <c r="E84" s="86">
        <f t="shared" si="1"/>
        <v>0</v>
      </c>
      <c r="F84" s="86">
        <f t="shared" si="1"/>
        <v>0</v>
      </c>
      <c r="G84" s="86">
        <f t="shared" si="1"/>
        <v>0</v>
      </c>
    </row>
    <row r="85" spans="1:7" x14ac:dyDescent="0.25">
      <c r="A85" s="87" t="s">
        <v>312</v>
      </c>
      <c r="B85" s="86">
        <f t="shared" ref="B85:G85" si="2">SUM(B86:B92)</f>
        <v>0</v>
      </c>
      <c r="C85" s="86">
        <f t="shared" si="2"/>
        <v>0</v>
      </c>
      <c r="D85" s="86">
        <f t="shared" si="2"/>
        <v>0</v>
      </c>
      <c r="E85" s="86">
        <f t="shared" si="2"/>
        <v>0</v>
      </c>
      <c r="F85" s="86">
        <f t="shared" si="2"/>
        <v>0</v>
      </c>
      <c r="G85" s="86">
        <f t="shared" si="2"/>
        <v>0</v>
      </c>
    </row>
    <row r="86" spans="1:7" x14ac:dyDescent="0.25">
      <c r="A86" s="88" t="s">
        <v>313</v>
      </c>
      <c r="B86" s="77">
        <v>0</v>
      </c>
      <c r="C86" s="77">
        <v>0</v>
      </c>
      <c r="D86" s="77">
        <v>0</v>
      </c>
      <c r="E86" s="77">
        <v>0</v>
      </c>
      <c r="F86" s="77">
        <v>0</v>
      </c>
      <c r="G86" s="77">
        <f>D86-E86</f>
        <v>0</v>
      </c>
    </row>
    <row r="87" spans="1:7" x14ac:dyDescent="0.25">
      <c r="A87" s="88" t="s">
        <v>314</v>
      </c>
      <c r="B87" s="77">
        <v>0</v>
      </c>
      <c r="C87" s="77">
        <v>0</v>
      </c>
      <c r="D87" s="77">
        <v>0</v>
      </c>
      <c r="E87" s="77">
        <v>0</v>
      </c>
      <c r="F87" s="77">
        <v>0</v>
      </c>
      <c r="G87" s="77">
        <f t="shared" ref="G87:G92" si="3">D87-E87</f>
        <v>0</v>
      </c>
    </row>
    <row r="88" spans="1:7" x14ac:dyDescent="0.25">
      <c r="A88" s="88" t="s">
        <v>315</v>
      </c>
      <c r="B88" s="77">
        <v>0</v>
      </c>
      <c r="C88" s="77">
        <v>0</v>
      </c>
      <c r="D88" s="77">
        <v>0</v>
      </c>
      <c r="E88" s="77">
        <v>0</v>
      </c>
      <c r="F88" s="77">
        <v>0</v>
      </c>
      <c r="G88" s="77">
        <f t="shared" si="3"/>
        <v>0</v>
      </c>
    </row>
    <row r="89" spans="1:7" x14ac:dyDescent="0.25">
      <c r="A89" s="88" t="s">
        <v>316</v>
      </c>
      <c r="B89" s="77">
        <v>0</v>
      </c>
      <c r="C89" s="77">
        <v>0</v>
      </c>
      <c r="D89" s="77">
        <v>0</v>
      </c>
      <c r="E89" s="77">
        <v>0</v>
      </c>
      <c r="F89" s="77">
        <v>0</v>
      </c>
      <c r="G89" s="77">
        <f t="shared" si="3"/>
        <v>0</v>
      </c>
    </row>
    <row r="90" spans="1:7" x14ac:dyDescent="0.25">
      <c r="A90" s="88" t="s">
        <v>317</v>
      </c>
      <c r="B90" s="77">
        <v>0</v>
      </c>
      <c r="C90" s="77">
        <v>0</v>
      </c>
      <c r="D90" s="77">
        <v>0</v>
      </c>
      <c r="E90" s="77">
        <v>0</v>
      </c>
      <c r="F90" s="77">
        <v>0</v>
      </c>
      <c r="G90" s="77">
        <f t="shared" si="3"/>
        <v>0</v>
      </c>
    </row>
    <row r="91" spans="1:7" x14ac:dyDescent="0.25">
      <c r="A91" s="88" t="s">
        <v>318</v>
      </c>
      <c r="B91" s="77">
        <v>0</v>
      </c>
      <c r="C91" s="77">
        <v>0</v>
      </c>
      <c r="D91" s="77">
        <v>0</v>
      </c>
      <c r="E91" s="77">
        <v>0</v>
      </c>
      <c r="F91" s="77">
        <v>0</v>
      </c>
      <c r="G91" s="77">
        <f t="shared" si="3"/>
        <v>0</v>
      </c>
    </row>
    <row r="92" spans="1:7" x14ac:dyDescent="0.25">
      <c r="A92" s="88" t="s">
        <v>319</v>
      </c>
      <c r="B92" s="77">
        <v>0</v>
      </c>
      <c r="C92" s="77">
        <v>0</v>
      </c>
      <c r="D92" s="77">
        <v>0</v>
      </c>
      <c r="E92" s="77">
        <v>0</v>
      </c>
      <c r="F92" s="77">
        <v>0</v>
      </c>
      <c r="G92" s="77">
        <f t="shared" si="3"/>
        <v>0</v>
      </c>
    </row>
    <row r="93" spans="1:7" x14ac:dyDescent="0.25">
      <c r="A93" s="87" t="s">
        <v>320</v>
      </c>
      <c r="B93" s="86">
        <f t="shared" ref="B93:G93" si="4">SUM(B94:B102)</f>
        <v>0</v>
      </c>
      <c r="C93" s="86">
        <f t="shared" si="4"/>
        <v>0</v>
      </c>
      <c r="D93" s="86">
        <f t="shared" si="4"/>
        <v>0</v>
      </c>
      <c r="E93" s="86">
        <f t="shared" si="4"/>
        <v>0</v>
      </c>
      <c r="F93" s="86">
        <f t="shared" si="4"/>
        <v>0</v>
      </c>
      <c r="G93" s="86">
        <f t="shared" si="4"/>
        <v>0</v>
      </c>
    </row>
    <row r="94" spans="1:7" x14ac:dyDescent="0.25">
      <c r="A94" s="88" t="s">
        <v>321</v>
      </c>
      <c r="B94" s="77">
        <v>0</v>
      </c>
      <c r="C94" s="77">
        <v>0</v>
      </c>
      <c r="D94" s="77">
        <v>0</v>
      </c>
      <c r="E94" s="77">
        <v>0</v>
      </c>
      <c r="F94" s="77">
        <v>0</v>
      </c>
      <c r="G94" s="77">
        <f>D94-E94</f>
        <v>0</v>
      </c>
    </row>
    <row r="95" spans="1:7" x14ac:dyDescent="0.25">
      <c r="A95" s="88" t="s">
        <v>322</v>
      </c>
      <c r="B95" s="77">
        <v>0</v>
      </c>
      <c r="C95" s="77">
        <v>0</v>
      </c>
      <c r="D95" s="77">
        <v>0</v>
      </c>
      <c r="E95" s="77">
        <v>0</v>
      </c>
      <c r="F95" s="77">
        <v>0</v>
      </c>
      <c r="G95" s="77">
        <f t="shared" ref="G95:G102" si="5">D95-E95</f>
        <v>0</v>
      </c>
    </row>
    <row r="96" spans="1:7" x14ac:dyDescent="0.25">
      <c r="A96" s="88" t="s">
        <v>323</v>
      </c>
      <c r="B96" s="77">
        <v>0</v>
      </c>
      <c r="C96" s="77">
        <v>0</v>
      </c>
      <c r="D96" s="77">
        <v>0</v>
      </c>
      <c r="E96" s="77">
        <v>0</v>
      </c>
      <c r="F96" s="77">
        <v>0</v>
      </c>
      <c r="G96" s="77">
        <f t="shared" si="5"/>
        <v>0</v>
      </c>
    </row>
    <row r="97" spans="1:7" x14ac:dyDescent="0.25">
      <c r="A97" s="88" t="s">
        <v>324</v>
      </c>
      <c r="B97" s="77">
        <v>0</v>
      </c>
      <c r="C97" s="77">
        <v>0</v>
      </c>
      <c r="D97" s="77">
        <v>0</v>
      </c>
      <c r="E97" s="77">
        <v>0</v>
      </c>
      <c r="F97" s="77">
        <v>0</v>
      </c>
      <c r="G97" s="77">
        <f t="shared" si="5"/>
        <v>0</v>
      </c>
    </row>
    <row r="98" spans="1:7" x14ac:dyDescent="0.25">
      <c r="A98" s="90" t="s">
        <v>325</v>
      </c>
      <c r="B98" s="77">
        <v>0</v>
      </c>
      <c r="C98" s="77">
        <v>0</v>
      </c>
      <c r="D98" s="77">
        <v>0</v>
      </c>
      <c r="E98" s="77">
        <v>0</v>
      </c>
      <c r="F98" s="77">
        <v>0</v>
      </c>
      <c r="G98" s="77">
        <f t="shared" si="5"/>
        <v>0</v>
      </c>
    </row>
    <row r="99" spans="1:7" x14ac:dyDescent="0.25">
      <c r="A99" s="88" t="s">
        <v>326</v>
      </c>
      <c r="B99" s="77">
        <v>0</v>
      </c>
      <c r="C99" s="77">
        <v>0</v>
      </c>
      <c r="D99" s="77">
        <v>0</v>
      </c>
      <c r="E99" s="77">
        <v>0</v>
      </c>
      <c r="F99" s="77">
        <v>0</v>
      </c>
      <c r="G99" s="77">
        <f t="shared" si="5"/>
        <v>0</v>
      </c>
    </row>
    <row r="100" spans="1:7" x14ac:dyDescent="0.25">
      <c r="A100" s="88" t="s">
        <v>327</v>
      </c>
      <c r="B100" s="77">
        <v>0</v>
      </c>
      <c r="C100" s="77">
        <v>0</v>
      </c>
      <c r="D100" s="77">
        <v>0</v>
      </c>
      <c r="E100" s="77">
        <v>0</v>
      </c>
      <c r="F100" s="77">
        <v>0</v>
      </c>
      <c r="G100" s="77">
        <f t="shared" si="5"/>
        <v>0</v>
      </c>
    </row>
    <row r="101" spans="1:7" x14ac:dyDescent="0.25">
      <c r="A101" s="88" t="s">
        <v>328</v>
      </c>
      <c r="B101" s="77">
        <v>0</v>
      </c>
      <c r="C101" s="77">
        <v>0</v>
      </c>
      <c r="D101" s="77">
        <v>0</v>
      </c>
      <c r="E101" s="77">
        <v>0</v>
      </c>
      <c r="F101" s="77">
        <v>0</v>
      </c>
      <c r="G101" s="77">
        <f t="shared" si="5"/>
        <v>0</v>
      </c>
    </row>
    <row r="102" spans="1:7" x14ac:dyDescent="0.25">
      <c r="A102" s="88" t="s">
        <v>329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77">
        <f t="shared" si="5"/>
        <v>0</v>
      </c>
    </row>
    <row r="103" spans="1:7" x14ac:dyDescent="0.25">
      <c r="A103" s="87" t="s">
        <v>330</v>
      </c>
      <c r="B103" s="86">
        <f>SUM(B104:B112)</f>
        <v>0</v>
      </c>
      <c r="C103" s="86">
        <f>SUM(C104:C112)</f>
        <v>0</v>
      </c>
      <c r="D103" s="86">
        <v>0</v>
      </c>
      <c r="E103" s="86">
        <f>SUM(E104:E112)</f>
        <v>0</v>
      </c>
      <c r="F103" s="86">
        <f>SUM(F104:F112)</f>
        <v>0</v>
      </c>
      <c r="G103" s="86">
        <f>SUM(G104:G112)</f>
        <v>0</v>
      </c>
    </row>
    <row r="104" spans="1:7" x14ac:dyDescent="0.25">
      <c r="A104" s="88" t="s">
        <v>331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77">
        <f>D104-E104</f>
        <v>0</v>
      </c>
    </row>
    <row r="105" spans="1:7" x14ac:dyDescent="0.25">
      <c r="A105" s="88" t="s">
        <v>332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77">
        <f t="shared" ref="G105:G112" si="6">D105-E105</f>
        <v>0</v>
      </c>
    </row>
    <row r="106" spans="1:7" x14ac:dyDescent="0.25">
      <c r="A106" s="88" t="s">
        <v>333</v>
      </c>
      <c r="B106" s="77">
        <v>0</v>
      </c>
      <c r="C106" s="77">
        <v>0</v>
      </c>
      <c r="D106" s="77">
        <v>0</v>
      </c>
      <c r="E106" s="77">
        <v>0</v>
      </c>
      <c r="F106" s="77">
        <v>0</v>
      </c>
      <c r="G106" s="77">
        <f t="shared" si="6"/>
        <v>0</v>
      </c>
    </row>
    <row r="107" spans="1:7" x14ac:dyDescent="0.25">
      <c r="A107" s="88" t="s">
        <v>334</v>
      </c>
      <c r="B107" s="77">
        <v>0</v>
      </c>
      <c r="C107" s="77">
        <v>0</v>
      </c>
      <c r="D107" s="77">
        <v>0</v>
      </c>
      <c r="E107" s="77">
        <v>0</v>
      </c>
      <c r="F107" s="77">
        <v>0</v>
      </c>
      <c r="G107" s="77">
        <f t="shared" si="6"/>
        <v>0</v>
      </c>
    </row>
    <row r="108" spans="1:7" x14ac:dyDescent="0.25">
      <c r="A108" s="88" t="s">
        <v>335</v>
      </c>
      <c r="B108" s="77">
        <v>0</v>
      </c>
      <c r="C108" s="77">
        <v>0</v>
      </c>
      <c r="D108" s="77">
        <v>0</v>
      </c>
      <c r="E108" s="77">
        <v>0</v>
      </c>
      <c r="F108" s="77">
        <v>0</v>
      </c>
      <c r="G108" s="77">
        <f t="shared" si="6"/>
        <v>0</v>
      </c>
    </row>
    <row r="109" spans="1:7" x14ac:dyDescent="0.25">
      <c r="A109" s="88" t="s">
        <v>336</v>
      </c>
      <c r="B109" s="77">
        <v>0</v>
      </c>
      <c r="C109" s="77">
        <v>0</v>
      </c>
      <c r="D109" s="77">
        <v>0</v>
      </c>
      <c r="E109" s="77">
        <v>0</v>
      </c>
      <c r="F109" s="77">
        <v>0</v>
      </c>
      <c r="G109" s="77">
        <f t="shared" si="6"/>
        <v>0</v>
      </c>
    </row>
    <row r="110" spans="1:7" x14ac:dyDescent="0.25">
      <c r="A110" s="88" t="s">
        <v>337</v>
      </c>
      <c r="B110" s="77">
        <v>0</v>
      </c>
      <c r="C110" s="77">
        <v>0</v>
      </c>
      <c r="D110" s="77">
        <v>0</v>
      </c>
      <c r="E110" s="77">
        <v>0</v>
      </c>
      <c r="F110" s="77">
        <v>0</v>
      </c>
      <c r="G110" s="77">
        <f t="shared" si="6"/>
        <v>0</v>
      </c>
    </row>
    <row r="111" spans="1:7" x14ac:dyDescent="0.25">
      <c r="A111" s="88" t="s">
        <v>338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77">
        <f t="shared" si="6"/>
        <v>0</v>
      </c>
    </row>
    <row r="112" spans="1:7" x14ac:dyDescent="0.25">
      <c r="A112" s="88" t="s">
        <v>339</v>
      </c>
      <c r="B112" s="77">
        <v>0</v>
      </c>
      <c r="C112" s="77">
        <v>0</v>
      </c>
      <c r="D112" s="77">
        <v>0</v>
      </c>
      <c r="E112" s="77">
        <v>0</v>
      </c>
      <c r="F112" s="77">
        <v>0</v>
      </c>
      <c r="G112" s="77">
        <f t="shared" si="6"/>
        <v>0</v>
      </c>
    </row>
    <row r="113" spans="1:7" x14ac:dyDescent="0.25">
      <c r="A113" s="87" t="s">
        <v>340</v>
      </c>
      <c r="B113" s="86">
        <f t="shared" ref="B113:G113" si="7">SUM(B114:B122)</f>
        <v>0</v>
      </c>
      <c r="C113" s="86">
        <f t="shared" si="7"/>
        <v>0</v>
      </c>
      <c r="D113" s="86">
        <f t="shared" si="7"/>
        <v>0</v>
      </c>
      <c r="E113" s="86">
        <f t="shared" si="7"/>
        <v>0</v>
      </c>
      <c r="F113" s="86">
        <f t="shared" si="7"/>
        <v>0</v>
      </c>
      <c r="G113" s="86">
        <f t="shared" si="7"/>
        <v>0</v>
      </c>
    </row>
    <row r="114" spans="1:7" x14ac:dyDescent="0.25">
      <c r="A114" s="88" t="s">
        <v>341</v>
      </c>
      <c r="B114" s="77">
        <v>0</v>
      </c>
      <c r="C114" s="77">
        <v>0</v>
      </c>
      <c r="D114" s="77">
        <v>0</v>
      </c>
      <c r="E114" s="77">
        <v>0</v>
      </c>
      <c r="F114" s="77">
        <v>0</v>
      </c>
      <c r="G114" s="77">
        <f>D114-E114</f>
        <v>0</v>
      </c>
    </row>
    <row r="115" spans="1:7" x14ac:dyDescent="0.25">
      <c r="A115" s="88" t="s">
        <v>342</v>
      </c>
      <c r="B115" s="77">
        <v>0</v>
      </c>
      <c r="C115" s="77">
        <v>0</v>
      </c>
      <c r="D115" s="77">
        <v>0</v>
      </c>
      <c r="E115" s="77">
        <v>0</v>
      </c>
      <c r="F115" s="77">
        <v>0</v>
      </c>
      <c r="G115" s="77">
        <f t="shared" ref="G115:G122" si="8">D115-E115</f>
        <v>0</v>
      </c>
    </row>
    <row r="116" spans="1:7" x14ac:dyDescent="0.25">
      <c r="A116" s="88" t="s">
        <v>343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77">
        <f t="shared" si="8"/>
        <v>0</v>
      </c>
    </row>
    <row r="117" spans="1:7" x14ac:dyDescent="0.25">
      <c r="A117" s="88" t="s">
        <v>344</v>
      </c>
      <c r="B117" s="77">
        <v>0</v>
      </c>
      <c r="C117" s="77">
        <v>0</v>
      </c>
      <c r="D117" s="77">
        <v>0</v>
      </c>
      <c r="E117" s="77">
        <v>0</v>
      </c>
      <c r="F117" s="77">
        <v>0</v>
      </c>
      <c r="G117" s="77">
        <f t="shared" si="8"/>
        <v>0</v>
      </c>
    </row>
    <row r="118" spans="1:7" x14ac:dyDescent="0.25">
      <c r="A118" s="88" t="s">
        <v>345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77">
        <f t="shared" si="8"/>
        <v>0</v>
      </c>
    </row>
    <row r="119" spans="1:7" x14ac:dyDescent="0.25">
      <c r="A119" s="88" t="s">
        <v>346</v>
      </c>
      <c r="B119" s="77">
        <v>0</v>
      </c>
      <c r="C119" s="77">
        <v>0</v>
      </c>
      <c r="D119" s="77">
        <v>0</v>
      </c>
      <c r="E119" s="77">
        <v>0</v>
      </c>
      <c r="F119" s="77">
        <v>0</v>
      </c>
      <c r="G119" s="77">
        <f t="shared" si="8"/>
        <v>0</v>
      </c>
    </row>
    <row r="120" spans="1:7" x14ac:dyDescent="0.25">
      <c r="A120" s="88" t="s">
        <v>347</v>
      </c>
      <c r="B120" s="77">
        <v>0</v>
      </c>
      <c r="C120" s="77">
        <v>0</v>
      </c>
      <c r="D120" s="77">
        <v>0</v>
      </c>
      <c r="E120" s="77">
        <v>0</v>
      </c>
      <c r="F120" s="77">
        <v>0</v>
      </c>
      <c r="G120" s="77">
        <f t="shared" si="8"/>
        <v>0</v>
      </c>
    </row>
    <row r="121" spans="1:7" x14ac:dyDescent="0.25">
      <c r="A121" s="88" t="s">
        <v>348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f t="shared" si="8"/>
        <v>0</v>
      </c>
    </row>
    <row r="122" spans="1:7" x14ac:dyDescent="0.25">
      <c r="A122" s="88" t="s">
        <v>349</v>
      </c>
      <c r="B122" s="77">
        <v>0</v>
      </c>
      <c r="C122" s="77">
        <v>0</v>
      </c>
      <c r="D122" s="77">
        <v>0</v>
      </c>
      <c r="E122" s="77">
        <v>0</v>
      </c>
      <c r="F122" s="77">
        <v>0</v>
      </c>
      <c r="G122" s="77">
        <f t="shared" si="8"/>
        <v>0</v>
      </c>
    </row>
    <row r="123" spans="1:7" x14ac:dyDescent="0.25">
      <c r="A123" s="87" t="s">
        <v>350</v>
      </c>
      <c r="B123" s="86">
        <f t="shared" ref="B123:G123" si="9">SUM(B124:B132)</f>
        <v>0</v>
      </c>
      <c r="C123" s="86">
        <f t="shared" si="9"/>
        <v>0</v>
      </c>
      <c r="D123" s="86">
        <f t="shared" si="9"/>
        <v>0</v>
      </c>
      <c r="E123" s="86">
        <f t="shared" si="9"/>
        <v>0</v>
      </c>
      <c r="F123" s="86">
        <f t="shared" si="9"/>
        <v>0</v>
      </c>
      <c r="G123" s="86">
        <f t="shared" si="9"/>
        <v>0</v>
      </c>
    </row>
    <row r="124" spans="1:7" x14ac:dyDescent="0.25">
      <c r="A124" s="88" t="s">
        <v>351</v>
      </c>
      <c r="B124" s="77">
        <v>0</v>
      </c>
      <c r="C124" s="77">
        <v>0</v>
      </c>
      <c r="D124" s="77">
        <v>0</v>
      </c>
      <c r="E124" s="77">
        <v>0</v>
      </c>
      <c r="F124" s="77">
        <v>0</v>
      </c>
      <c r="G124" s="77">
        <f>D124-E124</f>
        <v>0</v>
      </c>
    </row>
    <row r="125" spans="1:7" x14ac:dyDescent="0.25">
      <c r="A125" s="88" t="s">
        <v>352</v>
      </c>
      <c r="B125" s="77">
        <v>0</v>
      </c>
      <c r="C125" s="77">
        <v>0</v>
      </c>
      <c r="D125" s="77">
        <v>0</v>
      </c>
      <c r="E125" s="77">
        <v>0</v>
      </c>
      <c r="F125" s="77">
        <v>0</v>
      </c>
      <c r="G125" s="77">
        <f t="shared" ref="G125:G132" si="10">D125-E125</f>
        <v>0</v>
      </c>
    </row>
    <row r="126" spans="1:7" x14ac:dyDescent="0.25">
      <c r="A126" s="88" t="s">
        <v>353</v>
      </c>
      <c r="B126" s="77">
        <v>0</v>
      </c>
      <c r="C126" s="77">
        <v>0</v>
      </c>
      <c r="D126" s="77">
        <v>0</v>
      </c>
      <c r="E126" s="77">
        <v>0</v>
      </c>
      <c r="F126" s="77">
        <v>0</v>
      </c>
      <c r="G126" s="77">
        <f t="shared" si="10"/>
        <v>0</v>
      </c>
    </row>
    <row r="127" spans="1:7" x14ac:dyDescent="0.25">
      <c r="A127" s="88" t="s">
        <v>354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77">
        <f t="shared" si="10"/>
        <v>0</v>
      </c>
    </row>
    <row r="128" spans="1:7" x14ac:dyDescent="0.25">
      <c r="A128" s="88" t="s">
        <v>355</v>
      </c>
      <c r="B128" s="77">
        <v>0</v>
      </c>
      <c r="C128" s="77">
        <v>0</v>
      </c>
      <c r="D128" s="77">
        <v>0</v>
      </c>
      <c r="E128" s="77">
        <v>0</v>
      </c>
      <c r="F128" s="77">
        <v>0</v>
      </c>
      <c r="G128" s="77">
        <f t="shared" si="10"/>
        <v>0</v>
      </c>
    </row>
    <row r="129" spans="1:7" x14ac:dyDescent="0.25">
      <c r="A129" s="88" t="s">
        <v>356</v>
      </c>
      <c r="B129" s="77">
        <v>0</v>
      </c>
      <c r="C129" s="77">
        <v>0</v>
      </c>
      <c r="D129" s="77">
        <v>0</v>
      </c>
      <c r="E129" s="77">
        <v>0</v>
      </c>
      <c r="F129" s="77">
        <v>0</v>
      </c>
      <c r="G129" s="77">
        <f t="shared" si="10"/>
        <v>0</v>
      </c>
    </row>
    <row r="130" spans="1:7" x14ac:dyDescent="0.25">
      <c r="A130" s="88" t="s">
        <v>357</v>
      </c>
      <c r="B130" s="77">
        <v>0</v>
      </c>
      <c r="C130" s="77">
        <v>0</v>
      </c>
      <c r="D130" s="77">
        <v>0</v>
      </c>
      <c r="E130" s="77">
        <v>0</v>
      </c>
      <c r="F130" s="77">
        <v>0</v>
      </c>
      <c r="G130" s="77">
        <f t="shared" si="10"/>
        <v>0</v>
      </c>
    </row>
    <row r="131" spans="1:7" x14ac:dyDescent="0.25">
      <c r="A131" s="88" t="s">
        <v>358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77">
        <f t="shared" si="10"/>
        <v>0</v>
      </c>
    </row>
    <row r="132" spans="1:7" x14ac:dyDescent="0.25">
      <c r="A132" s="88" t="s">
        <v>359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f t="shared" si="10"/>
        <v>0</v>
      </c>
    </row>
    <row r="133" spans="1:7" x14ac:dyDescent="0.25">
      <c r="A133" s="87" t="s">
        <v>360</v>
      </c>
      <c r="B133" s="86">
        <f t="shared" ref="B133:G133" si="11">SUM(B134:B136)</f>
        <v>0</v>
      </c>
      <c r="C133" s="86">
        <f t="shared" si="11"/>
        <v>0</v>
      </c>
      <c r="D133" s="86">
        <f t="shared" si="11"/>
        <v>0</v>
      </c>
      <c r="E133" s="86">
        <f t="shared" si="11"/>
        <v>0</v>
      </c>
      <c r="F133" s="86">
        <f t="shared" si="11"/>
        <v>0</v>
      </c>
      <c r="G133" s="86">
        <f t="shared" si="11"/>
        <v>0</v>
      </c>
    </row>
    <row r="134" spans="1:7" x14ac:dyDescent="0.25">
      <c r="A134" s="88" t="s">
        <v>361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f>D134-E134</f>
        <v>0</v>
      </c>
    </row>
    <row r="135" spans="1:7" x14ac:dyDescent="0.25">
      <c r="A135" s="88" t="s">
        <v>362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f t="shared" ref="G135:G136" si="12">D135-E135</f>
        <v>0</v>
      </c>
    </row>
    <row r="136" spans="1:7" x14ac:dyDescent="0.25">
      <c r="A136" s="88" t="s">
        <v>363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f t="shared" si="12"/>
        <v>0</v>
      </c>
    </row>
    <row r="137" spans="1:7" x14ac:dyDescent="0.25">
      <c r="A137" s="87" t="s">
        <v>364</v>
      </c>
      <c r="B137" s="86">
        <f t="shared" ref="B137:G137" si="13">SUM(B138:B142,B144:B145)</f>
        <v>0</v>
      </c>
      <c r="C137" s="86">
        <f t="shared" si="13"/>
        <v>0</v>
      </c>
      <c r="D137" s="86">
        <f t="shared" si="13"/>
        <v>0</v>
      </c>
      <c r="E137" s="86">
        <f t="shared" si="13"/>
        <v>0</v>
      </c>
      <c r="F137" s="86">
        <f t="shared" si="13"/>
        <v>0</v>
      </c>
      <c r="G137" s="86">
        <f t="shared" si="13"/>
        <v>0</v>
      </c>
    </row>
    <row r="138" spans="1:7" x14ac:dyDescent="0.25">
      <c r="A138" s="88" t="s">
        <v>365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f>D138-E138</f>
        <v>0</v>
      </c>
    </row>
    <row r="139" spans="1:7" x14ac:dyDescent="0.25">
      <c r="A139" s="88" t="s">
        <v>366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f t="shared" ref="G139:G145" si="14">D139-E139</f>
        <v>0</v>
      </c>
    </row>
    <row r="140" spans="1:7" x14ac:dyDescent="0.25">
      <c r="A140" s="88" t="s">
        <v>367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f t="shared" si="14"/>
        <v>0</v>
      </c>
    </row>
    <row r="141" spans="1:7" x14ac:dyDescent="0.25">
      <c r="A141" s="88" t="s">
        <v>368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f t="shared" si="14"/>
        <v>0</v>
      </c>
    </row>
    <row r="142" spans="1:7" x14ac:dyDescent="0.25">
      <c r="A142" s="88" t="s">
        <v>369</v>
      </c>
      <c r="B142" s="77">
        <v>0</v>
      </c>
      <c r="C142" s="77">
        <v>0</v>
      </c>
      <c r="D142" s="77">
        <v>0</v>
      </c>
      <c r="E142" s="77">
        <v>0</v>
      </c>
      <c r="F142" s="77">
        <v>0</v>
      </c>
      <c r="G142" s="77">
        <f t="shared" si="14"/>
        <v>0</v>
      </c>
    </row>
    <row r="143" spans="1:7" x14ac:dyDescent="0.25">
      <c r="A143" s="88" t="s">
        <v>370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f t="shared" si="14"/>
        <v>0</v>
      </c>
    </row>
    <row r="144" spans="1:7" x14ac:dyDescent="0.25">
      <c r="A144" s="88" t="s">
        <v>371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f t="shared" si="14"/>
        <v>0</v>
      </c>
    </row>
    <row r="145" spans="1:7" x14ac:dyDescent="0.25">
      <c r="A145" s="88" t="s">
        <v>372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f t="shared" si="14"/>
        <v>0</v>
      </c>
    </row>
    <row r="146" spans="1:7" x14ac:dyDescent="0.25">
      <c r="A146" s="87" t="s">
        <v>373</v>
      </c>
      <c r="B146" s="86">
        <f t="shared" ref="B146:G146" si="15">SUM(B147:B149)</f>
        <v>0</v>
      </c>
      <c r="C146" s="86">
        <f t="shared" si="15"/>
        <v>0</v>
      </c>
      <c r="D146" s="86">
        <f t="shared" si="15"/>
        <v>0</v>
      </c>
      <c r="E146" s="86">
        <f t="shared" si="15"/>
        <v>0</v>
      </c>
      <c r="F146" s="86">
        <f t="shared" si="15"/>
        <v>0</v>
      </c>
      <c r="G146" s="86">
        <f t="shared" si="15"/>
        <v>0</v>
      </c>
    </row>
    <row r="147" spans="1:7" x14ac:dyDescent="0.25">
      <c r="A147" s="88" t="s">
        <v>374</v>
      </c>
      <c r="B147" s="77">
        <v>0</v>
      </c>
      <c r="C147" s="77">
        <v>0</v>
      </c>
      <c r="D147" s="77">
        <v>0</v>
      </c>
      <c r="E147" s="77">
        <v>0</v>
      </c>
      <c r="F147" s="77">
        <v>0</v>
      </c>
      <c r="G147" s="77">
        <f>D147-E147</f>
        <v>0</v>
      </c>
    </row>
    <row r="148" spans="1:7" x14ac:dyDescent="0.25">
      <c r="A148" s="88" t="s">
        <v>375</v>
      </c>
      <c r="B148" s="77">
        <v>0</v>
      </c>
      <c r="C148" s="77">
        <v>0</v>
      </c>
      <c r="D148" s="77">
        <v>0</v>
      </c>
      <c r="E148" s="77">
        <v>0</v>
      </c>
      <c r="F148" s="77">
        <v>0</v>
      </c>
      <c r="G148" s="77">
        <f t="shared" ref="G148:G149" si="16">D148-E148</f>
        <v>0</v>
      </c>
    </row>
    <row r="149" spans="1:7" x14ac:dyDescent="0.25">
      <c r="A149" s="88" t="s">
        <v>376</v>
      </c>
      <c r="B149" s="77">
        <v>0</v>
      </c>
      <c r="C149" s="77">
        <v>0</v>
      </c>
      <c r="D149" s="77">
        <v>0</v>
      </c>
      <c r="E149" s="77">
        <v>0</v>
      </c>
      <c r="F149" s="77">
        <v>0</v>
      </c>
      <c r="G149" s="77">
        <f t="shared" si="16"/>
        <v>0</v>
      </c>
    </row>
    <row r="150" spans="1:7" x14ac:dyDescent="0.25">
      <c r="A150" s="87" t="s">
        <v>377</v>
      </c>
      <c r="B150" s="86">
        <f t="shared" ref="B150:G150" si="17">SUM(B151:B157)</f>
        <v>0</v>
      </c>
      <c r="C150" s="86">
        <f t="shared" si="17"/>
        <v>0</v>
      </c>
      <c r="D150" s="86">
        <f t="shared" si="17"/>
        <v>0</v>
      </c>
      <c r="E150" s="86">
        <f t="shared" si="17"/>
        <v>0</v>
      </c>
      <c r="F150" s="86">
        <f t="shared" si="17"/>
        <v>0</v>
      </c>
      <c r="G150" s="86">
        <f t="shared" si="17"/>
        <v>0</v>
      </c>
    </row>
    <row r="151" spans="1:7" x14ac:dyDescent="0.25">
      <c r="A151" s="88" t="s">
        <v>378</v>
      </c>
      <c r="B151" s="77">
        <v>0</v>
      </c>
      <c r="C151" s="77">
        <v>0</v>
      </c>
      <c r="D151" s="77">
        <v>0</v>
      </c>
      <c r="E151" s="77">
        <v>0</v>
      </c>
      <c r="F151" s="77">
        <v>0</v>
      </c>
      <c r="G151" s="77">
        <f>D151-E151</f>
        <v>0</v>
      </c>
    </row>
    <row r="152" spans="1:7" x14ac:dyDescent="0.25">
      <c r="A152" s="88" t="s">
        <v>379</v>
      </c>
      <c r="B152" s="77">
        <v>0</v>
      </c>
      <c r="C152" s="77">
        <v>0</v>
      </c>
      <c r="D152" s="77">
        <v>0</v>
      </c>
      <c r="E152" s="77">
        <v>0</v>
      </c>
      <c r="F152" s="77">
        <v>0</v>
      </c>
      <c r="G152" s="77">
        <f t="shared" ref="G152:G157" si="18">D152-E152</f>
        <v>0</v>
      </c>
    </row>
    <row r="153" spans="1:7" x14ac:dyDescent="0.25">
      <c r="A153" s="88" t="s">
        <v>380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77">
        <f t="shared" si="18"/>
        <v>0</v>
      </c>
    </row>
    <row r="154" spans="1:7" x14ac:dyDescent="0.25">
      <c r="A154" s="90" t="s">
        <v>381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77">
        <f t="shared" si="18"/>
        <v>0</v>
      </c>
    </row>
    <row r="155" spans="1:7" x14ac:dyDescent="0.25">
      <c r="A155" s="88" t="s">
        <v>382</v>
      </c>
      <c r="B155" s="77">
        <v>0</v>
      </c>
      <c r="C155" s="77">
        <v>0</v>
      </c>
      <c r="D155" s="77">
        <v>0</v>
      </c>
      <c r="E155" s="77">
        <v>0</v>
      </c>
      <c r="F155" s="77">
        <v>0</v>
      </c>
      <c r="G155" s="77">
        <f t="shared" si="18"/>
        <v>0</v>
      </c>
    </row>
    <row r="156" spans="1:7" x14ac:dyDescent="0.25">
      <c r="A156" s="88" t="s">
        <v>383</v>
      </c>
      <c r="B156" s="77">
        <v>0</v>
      </c>
      <c r="C156" s="77">
        <v>0</v>
      </c>
      <c r="D156" s="77">
        <v>0</v>
      </c>
      <c r="E156" s="77">
        <v>0</v>
      </c>
      <c r="F156" s="77">
        <v>0</v>
      </c>
      <c r="G156" s="77">
        <f t="shared" si="18"/>
        <v>0</v>
      </c>
    </row>
    <row r="157" spans="1:7" x14ac:dyDescent="0.25">
      <c r="A157" s="88" t="s">
        <v>384</v>
      </c>
      <c r="B157" s="77">
        <v>0</v>
      </c>
      <c r="C157" s="77">
        <v>0</v>
      </c>
      <c r="D157" s="77">
        <v>0</v>
      </c>
      <c r="E157" s="77">
        <v>0</v>
      </c>
      <c r="F157" s="77">
        <v>0</v>
      </c>
      <c r="G157" s="77">
        <f t="shared" si="18"/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386</v>
      </c>
      <c r="B159" s="93">
        <f t="shared" ref="B159:G159" si="19">B9+B84</f>
        <v>30147872.850000001</v>
      </c>
      <c r="C159" s="93">
        <f t="shared" si="19"/>
        <v>0</v>
      </c>
      <c r="D159" s="93">
        <f t="shared" si="19"/>
        <v>30147872.850000001</v>
      </c>
      <c r="E159" s="93">
        <f t="shared" si="19"/>
        <v>16818910.489999998</v>
      </c>
      <c r="F159" s="93">
        <f t="shared" si="19"/>
        <v>16818910.489999998</v>
      </c>
      <c r="G159" s="93">
        <f t="shared" si="19"/>
        <v>13328962.359999999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9 B83:F92 B94:F159 B93:C93 E93:F93" unlockedFormula="1"/>
    <ignoredError sqref="G83:G159" formula="1" unlockedFormula="1"/>
    <ignoredError sqref="D93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8" zoomScaleNormal="70" workbookViewId="0">
      <selection activeCell="K16" sqref="K1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5" t="s">
        <v>387</v>
      </c>
      <c r="B1" s="156"/>
      <c r="C1" s="156"/>
      <c r="D1" s="156"/>
      <c r="E1" s="156"/>
      <c r="F1" s="156"/>
      <c r="G1" s="157"/>
    </row>
    <row r="2" spans="1:7" ht="15" customHeight="1" x14ac:dyDescent="0.25">
      <c r="A2" s="114" t="str">
        <f>'Formato 1'!A2</f>
        <v>Sistema Municipal de Agua Potable y Alcantarillado de Jaral del Progreso, Gto.</v>
      </c>
      <c r="B2" s="115"/>
      <c r="C2" s="115"/>
      <c r="D2" s="115"/>
      <c r="E2" s="115"/>
      <c r="F2" s="115"/>
      <c r="G2" s="116"/>
    </row>
    <row r="3" spans="1:7" ht="15" customHeight="1" x14ac:dyDescent="0.25">
      <c r="A3" s="117" t="s">
        <v>303</v>
      </c>
      <c r="B3" s="118"/>
      <c r="C3" s="118"/>
      <c r="D3" s="118"/>
      <c r="E3" s="118"/>
      <c r="F3" s="118"/>
      <c r="G3" s="119"/>
    </row>
    <row r="4" spans="1:7" ht="15" customHeight="1" x14ac:dyDescent="0.25">
      <c r="A4" s="117" t="s">
        <v>388</v>
      </c>
      <c r="B4" s="118"/>
      <c r="C4" s="118"/>
      <c r="D4" s="118"/>
      <c r="E4" s="118"/>
      <c r="F4" s="118"/>
      <c r="G4" s="119"/>
    </row>
    <row r="5" spans="1:7" ht="15" customHeight="1" x14ac:dyDescent="0.25">
      <c r="A5" s="117" t="str">
        <f>'Formato 3'!A4</f>
        <v>Del 1 de Enero al 31 de Marzo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" customHeight="1" x14ac:dyDescent="0.25">
      <c r="A7" s="150" t="s">
        <v>6</v>
      </c>
      <c r="B7" s="152" t="s">
        <v>305</v>
      </c>
      <c r="C7" s="152"/>
      <c r="D7" s="152"/>
      <c r="E7" s="152"/>
      <c r="F7" s="152"/>
      <c r="G7" s="154" t="s">
        <v>306</v>
      </c>
    </row>
    <row r="8" spans="1:7" ht="30" x14ac:dyDescent="0.25">
      <c r="A8" s="151"/>
      <c r="B8" s="26" t="s">
        <v>307</v>
      </c>
      <c r="C8" s="7" t="s">
        <v>237</v>
      </c>
      <c r="D8" s="26" t="s">
        <v>238</v>
      </c>
      <c r="E8" s="26" t="s">
        <v>193</v>
      </c>
      <c r="F8" s="26" t="s">
        <v>210</v>
      </c>
      <c r="G8" s="153"/>
    </row>
    <row r="9" spans="1:7" ht="15.75" customHeight="1" x14ac:dyDescent="0.25">
      <c r="A9" s="27" t="s">
        <v>389</v>
      </c>
      <c r="B9" s="31">
        <f>SUM(B10:B17)</f>
        <v>30147872.850000001</v>
      </c>
      <c r="C9" s="31">
        <f t="shared" ref="C9:G9" si="0">SUM(C10:C17)</f>
        <v>0</v>
      </c>
      <c r="D9" s="31">
        <f t="shared" si="0"/>
        <v>30147872.850000001</v>
      </c>
      <c r="E9" s="31">
        <f t="shared" si="0"/>
        <v>16818910.489999998</v>
      </c>
      <c r="F9" s="31">
        <f t="shared" si="0"/>
        <v>16818910.489999998</v>
      </c>
      <c r="G9" s="31">
        <f t="shared" si="0"/>
        <v>13328962.360000003</v>
      </c>
    </row>
    <row r="10" spans="1:7" x14ac:dyDescent="0.25">
      <c r="A10" s="202" t="s">
        <v>567</v>
      </c>
      <c r="B10" s="201">
        <v>2328116</v>
      </c>
      <c r="C10" s="201">
        <v>506000</v>
      </c>
      <c r="D10" s="200">
        <v>2834116</v>
      </c>
      <c r="E10" s="201">
        <v>1453521.49</v>
      </c>
      <c r="F10" s="201">
        <v>1453521.49</v>
      </c>
      <c r="G10" s="203">
        <v>1380594.51</v>
      </c>
    </row>
    <row r="11" spans="1:7" x14ac:dyDescent="0.25">
      <c r="A11" s="202" t="s">
        <v>568</v>
      </c>
      <c r="B11" s="201">
        <v>4082686</v>
      </c>
      <c r="C11" s="201">
        <v>156704</v>
      </c>
      <c r="D11" s="200">
        <v>4239390</v>
      </c>
      <c r="E11" s="201">
        <v>2373609.17</v>
      </c>
      <c r="F11" s="201">
        <v>2373609.17</v>
      </c>
      <c r="G11" s="203">
        <v>1865780.83</v>
      </c>
    </row>
    <row r="12" spans="1:7" x14ac:dyDescent="0.25">
      <c r="A12" s="202" t="s">
        <v>569</v>
      </c>
      <c r="B12" s="201">
        <v>2974214</v>
      </c>
      <c r="C12" s="201">
        <v>156000</v>
      </c>
      <c r="D12" s="200">
        <v>3130214</v>
      </c>
      <c r="E12" s="201">
        <v>1771208.75</v>
      </c>
      <c r="F12" s="201">
        <v>1771208.75</v>
      </c>
      <c r="G12" s="203">
        <v>1359005.25</v>
      </c>
    </row>
    <row r="13" spans="1:7" x14ac:dyDescent="0.25">
      <c r="A13" s="202" t="s">
        <v>570</v>
      </c>
      <c r="B13" s="201">
        <v>18585570.850000001</v>
      </c>
      <c r="C13" s="201">
        <v>-1383134</v>
      </c>
      <c r="D13" s="200">
        <v>17202436.850000001</v>
      </c>
      <c r="E13" s="201">
        <v>9467277.8499999996</v>
      </c>
      <c r="F13" s="201">
        <v>9467277.8499999996</v>
      </c>
      <c r="G13" s="203">
        <v>7735159.0000000019</v>
      </c>
    </row>
    <row r="14" spans="1:7" x14ac:dyDescent="0.25">
      <c r="A14" s="202" t="s">
        <v>571</v>
      </c>
      <c r="B14" s="201">
        <v>1608213</v>
      </c>
      <c r="C14" s="201">
        <v>564430</v>
      </c>
      <c r="D14" s="200">
        <v>2172643</v>
      </c>
      <c r="E14" s="201">
        <v>1444778.96</v>
      </c>
      <c r="F14" s="201">
        <v>1444778.96</v>
      </c>
      <c r="G14" s="203">
        <v>727864.04</v>
      </c>
    </row>
    <row r="15" spans="1:7" x14ac:dyDescent="0.25">
      <c r="A15" s="202" t="s">
        <v>572</v>
      </c>
      <c r="B15" s="201">
        <v>569073</v>
      </c>
      <c r="C15" s="201">
        <v>0</v>
      </c>
      <c r="D15" s="200">
        <v>569073</v>
      </c>
      <c r="E15" s="201">
        <v>308514.27</v>
      </c>
      <c r="F15" s="201">
        <v>308514.27</v>
      </c>
      <c r="G15" s="203">
        <v>260558.72999999998</v>
      </c>
    </row>
    <row r="16" spans="1:7" x14ac:dyDescent="0.25">
      <c r="A16" s="65" t="s">
        <v>396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</row>
    <row r="17" spans="1:7" x14ac:dyDescent="0.25">
      <c r="A17" s="65" t="s">
        <v>397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</row>
    <row r="18" spans="1:7" x14ac:dyDescent="0.25">
      <c r="A18" s="32" t="s">
        <v>153</v>
      </c>
      <c r="B18" s="51"/>
      <c r="C18" s="51"/>
      <c r="D18" s="51"/>
      <c r="E18" s="51"/>
      <c r="F18" s="51"/>
      <c r="G18" s="51"/>
    </row>
    <row r="19" spans="1:7" x14ac:dyDescent="0.25">
      <c r="A19" s="3" t="s">
        <v>398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5" t="s">
        <v>390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</row>
    <row r="21" spans="1:7" x14ac:dyDescent="0.25">
      <c r="A21" s="65" t="s">
        <v>391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65" t="s">
        <v>392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25">
      <c r="A23" s="65" t="s">
        <v>393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5">
      <c r="A24" s="65" t="s">
        <v>394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5">
      <c r="A25" s="65" t="s">
        <v>395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65" t="s">
        <v>396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x14ac:dyDescent="0.25">
      <c r="A27" s="65" t="s">
        <v>397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32" t="s">
        <v>153</v>
      </c>
      <c r="B28" s="51"/>
      <c r="C28" s="51"/>
      <c r="D28" s="51"/>
      <c r="E28" s="51"/>
      <c r="F28" s="51"/>
      <c r="G28" s="51"/>
    </row>
    <row r="29" spans="1:7" x14ac:dyDescent="0.25">
      <c r="A29" s="3" t="s">
        <v>386</v>
      </c>
      <c r="B29" s="4">
        <f>SUM(B19,B9)</f>
        <v>30147872.850000001</v>
      </c>
      <c r="C29" s="4">
        <f t="shared" ref="C29:G29" si="2">SUM(C19,C9)</f>
        <v>0</v>
      </c>
      <c r="D29" s="4">
        <f t="shared" si="2"/>
        <v>30147872.850000001</v>
      </c>
      <c r="E29" s="4">
        <f t="shared" si="2"/>
        <v>16818910.489999998</v>
      </c>
      <c r="F29" s="4">
        <f t="shared" si="2"/>
        <v>16818910.489999998</v>
      </c>
      <c r="G29" s="4">
        <f t="shared" si="2"/>
        <v>13328962.360000003</v>
      </c>
    </row>
    <row r="30" spans="1:7" x14ac:dyDescent="0.25">
      <c r="A30" s="57"/>
      <c r="B30" s="57"/>
      <c r="C30" s="57"/>
      <c r="D30" s="57"/>
      <c r="E30" s="57"/>
      <c r="F30" s="57"/>
      <c r="G30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6:G29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34" zoomScale="62" zoomScaleNormal="94" workbookViewId="0">
      <selection activeCell="L19" sqref="L18:L1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1" t="s">
        <v>399</v>
      </c>
      <c r="B1" s="162"/>
      <c r="C1" s="162"/>
      <c r="D1" s="162"/>
      <c r="E1" s="162"/>
      <c r="F1" s="162"/>
      <c r="G1" s="162"/>
    </row>
    <row r="2" spans="1:7" x14ac:dyDescent="0.25">
      <c r="A2" s="114" t="str">
        <f>'Formato 1'!A2</f>
        <v>Sistema Municipal de Agua Potable y Alcantarillado de Jaral del Progreso, Gto.</v>
      </c>
      <c r="B2" s="115"/>
      <c r="C2" s="115"/>
      <c r="D2" s="115"/>
      <c r="E2" s="115"/>
      <c r="F2" s="115"/>
      <c r="G2" s="116"/>
    </row>
    <row r="3" spans="1:7" x14ac:dyDescent="0.25">
      <c r="A3" s="117" t="s">
        <v>400</v>
      </c>
      <c r="B3" s="118"/>
      <c r="C3" s="118"/>
      <c r="D3" s="118"/>
      <c r="E3" s="118"/>
      <c r="F3" s="118"/>
      <c r="G3" s="119"/>
    </row>
    <row r="4" spans="1:7" x14ac:dyDescent="0.25">
      <c r="A4" s="117" t="s">
        <v>401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Marzo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150" t="s">
        <v>6</v>
      </c>
      <c r="B7" s="158" t="s">
        <v>305</v>
      </c>
      <c r="C7" s="159"/>
      <c r="D7" s="159"/>
      <c r="E7" s="159"/>
      <c r="F7" s="160"/>
      <c r="G7" s="154" t="s">
        <v>402</v>
      </c>
    </row>
    <row r="8" spans="1:7" ht="30" x14ac:dyDescent="0.25">
      <c r="A8" s="151"/>
      <c r="B8" s="26" t="s">
        <v>307</v>
      </c>
      <c r="C8" s="7" t="s">
        <v>403</v>
      </c>
      <c r="D8" s="26" t="s">
        <v>309</v>
      </c>
      <c r="E8" s="26" t="s">
        <v>193</v>
      </c>
      <c r="F8" s="33" t="s">
        <v>210</v>
      </c>
      <c r="G8" s="153"/>
    </row>
    <row r="9" spans="1:7" ht="16.5" customHeight="1" x14ac:dyDescent="0.25">
      <c r="A9" s="27" t="s">
        <v>404</v>
      </c>
      <c r="B9" s="31">
        <f>SUM(B10,B19,B27,B37)</f>
        <v>30147872.850000001</v>
      </c>
      <c r="C9" s="31">
        <f t="shared" ref="C9:G9" si="0">SUM(C10,C19,C27,C37)</f>
        <v>0</v>
      </c>
      <c r="D9" s="31">
        <f t="shared" si="0"/>
        <v>30147872.850000001</v>
      </c>
      <c r="E9" s="31">
        <f t="shared" si="0"/>
        <v>16818910.490000002</v>
      </c>
      <c r="F9" s="31">
        <f t="shared" si="0"/>
        <v>16818910.490000002</v>
      </c>
      <c r="G9" s="31">
        <f t="shared" si="0"/>
        <v>13328962.360000001</v>
      </c>
    </row>
    <row r="10" spans="1:7" ht="15" customHeight="1" x14ac:dyDescent="0.25">
      <c r="A10" s="60" t="s">
        <v>405</v>
      </c>
      <c r="B10" s="204">
        <v>9954089</v>
      </c>
      <c r="C10" s="204">
        <v>818704</v>
      </c>
      <c r="D10" s="204">
        <v>10772793</v>
      </c>
      <c r="E10" s="204">
        <v>5906853.6799999997</v>
      </c>
      <c r="F10" s="204">
        <v>5906853.6799999997</v>
      </c>
      <c r="G10" s="204">
        <v>4865939.32</v>
      </c>
    </row>
    <row r="11" spans="1:7" x14ac:dyDescent="0.25">
      <c r="A11" s="80" t="s">
        <v>406</v>
      </c>
      <c r="B11" s="204">
        <v>0</v>
      </c>
      <c r="C11" s="204">
        <v>0</v>
      </c>
      <c r="D11" s="204">
        <v>0</v>
      </c>
      <c r="E11" s="204">
        <v>0</v>
      </c>
      <c r="F11" s="204">
        <v>0</v>
      </c>
      <c r="G11" s="204">
        <v>0</v>
      </c>
    </row>
    <row r="12" spans="1:7" x14ac:dyDescent="0.25">
      <c r="A12" s="80" t="s">
        <v>407</v>
      </c>
      <c r="B12" s="204">
        <v>0</v>
      </c>
      <c r="C12" s="204">
        <v>0</v>
      </c>
      <c r="D12" s="204">
        <v>0</v>
      </c>
      <c r="E12" s="204">
        <v>0</v>
      </c>
      <c r="F12" s="204">
        <v>0</v>
      </c>
      <c r="G12" s="204">
        <v>0</v>
      </c>
    </row>
    <row r="13" spans="1:7" x14ac:dyDescent="0.25">
      <c r="A13" s="80" t="s">
        <v>408</v>
      </c>
      <c r="B13" s="204">
        <v>0</v>
      </c>
      <c r="C13" s="204">
        <v>0</v>
      </c>
      <c r="D13" s="204">
        <v>0</v>
      </c>
      <c r="E13" s="204">
        <v>0</v>
      </c>
      <c r="F13" s="204">
        <v>0</v>
      </c>
      <c r="G13" s="204">
        <v>0</v>
      </c>
    </row>
    <row r="14" spans="1:7" x14ac:dyDescent="0.25">
      <c r="A14" s="80" t="s">
        <v>409</v>
      </c>
      <c r="B14" s="204">
        <v>0</v>
      </c>
      <c r="C14" s="204">
        <v>0</v>
      </c>
      <c r="D14" s="204">
        <v>0</v>
      </c>
      <c r="E14" s="204">
        <v>0</v>
      </c>
      <c r="F14" s="204">
        <v>0</v>
      </c>
      <c r="G14" s="204">
        <v>0</v>
      </c>
    </row>
    <row r="15" spans="1:7" x14ac:dyDescent="0.25">
      <c r="A15" s="80" t="s">
        <v>410</v>
      </c>
      <c r="B15" s="205">
        <v>9954089</v>
      </c>
      <c r="C15" s="205">
        <v>818704</v>
      </c>
      <c r="D15" s="204">
        <v>10772793</v>
      </c>
      <c r="E15" s="205">
        <v>5906853.6799999997</v>
      </c>
      <c r="F15" s="205">
        <v>5906853.6799999997</v>
      </c>
      <c r="G15" s="204">
        <v>4865939.32</v>
      </c>
    </row>
    <row r="16" spans="1:7" x14ac:dyDescent="0.25">
      <c r="A16" s="80" t="s">
        <v>411</v>
      </c>
      <c r="B16" s="204">
        <v>0</v>
      </c>
      <c r="C16" s="204">
        <v>0</v>
      </c>
      <c r="D16" s="204">
        <v>0</v>
      </c>
      <c r="E16" s="204">
        <v>0</v>
      </c>
      <c r="F16" s="204">
        <v>0</v>
      </c>
      <c r="G16" s="204">
        <v>0</v>
      </c>
    </row>
    <row r="17" spans="1:7" x14ac:dyDescent="0.25">
      <c r="A17" s="80" t="s">
        <v>412</v>
      </c>
      <c r="B17" s="204">
        <v>0</v>
      </c>
      <c r="C17" s="204">
        <v>0</v>
      </c>
      <c r="D17" s="204">
        <v>0</v>
      </c>
      <c r="E17" s="204">
        <v>0</v>
      </c>
      <c r="F17" s="204">
        <v>0</v>
      </c>
      <c r="G17" s="204">
        <v>0</v>
      </c>
    </row>
    <row r="18" spans="1:7" x14ac:dyDescent="0.25">
      <c r="A18" s="80" t="s">
        <v>413</v>
      </c>
      <c r="B18" s="204">
        <v>0</v>
      </c>
      <c r="C18" s="204">
        <v>0</v>
      </c>
      <c r="D18" s="204">
        <v>0</v>
      </c>
      <c r="E18" s="204">
        <v>0</v>
      </c>
      <c r="F18" s="204">
        <v>0</v>
      </c>
      <c r="G18" s="204">
        <v>0</v>
      </c>
    </row>
    <row r="19" spans="1:7" x14ac:dyDescent="0.25">
      <c r="A19" s="60" t="s">
        <v>414</v>
      </c>
      <c r="B19" s="204">
        <v>20193783.850000001</v>
      </c>
      <c r="C19" s="204">
        <v>-818704</v>
      </c>
      <c r="D19" s="204">
        <v>19375079.850000001</v>
      </c>
      <c r="E19" s="204">
        <v>10912056.810000001</v>
      </c>
      <c r="F19" s="204">
        <v>10912056.810000001</v>
      </c>
      <c r="G19" s="204">
        <v>8463023.040000001</v>
      </c>
    </row>
    <row r="20" spans="1:7" x14ac:dyDescent="0.25">
      <c r="A20" s="80" t="s">
        <v>415</v>
      </c>
      <c r="B20" s="204">
        <v>0</v>
      </c>
      <c r="C20" s="204">
        <v>0</v>
      </c>
      <c r="D20" s="204">
        <v>0</v>
      </c>
      <c r="E20" s="204">
        <v>0</v>
      </c>
      <c r="F20" s="204">
        <v>0</v>
      </c>
      <c r="G20" s="204">
        <v>0</v>
      </c>
    </row>
    <row r="21" spans="1:7" x14ac:dyDescent="0.25">
      <c r="A21" s="80" t="s">
        <v>416</v>
      </c>
      <c r="B21" s="205">
        <v>20193783.850000001</v>
      </c>
      <c r="C21" s="205">
        <v>-818704</v>
      </c>
      <c r="D21" s="204">
        <v>19375079.850000001</v>
      </c>
      <c r="E21" s="205">
        <v>10912056.810000001</v>
      </c>
      <c r="F21" s="205">
        <v>10912056.810000001</v>
      </c>
      <c r="G21" s="204">
        <v>8463023.040000001</v>
      </c>
    </row>
    <row r="22" spans="1:7" x14ac:dyDescent="0.25">
      <c r="A22" s="80" t="s">
        <v>417</v>
      </c>
      <c r="B22" s="204">
        <v>0</v>
      </c>
      <c r="C22" s="204">
        <v>0</v>
      </c>
      <c r="D22" s="204">
        <v>0</v>
      </c>
      <c r="E22" s="204">
        <v>0</v>
      </c>
      <c r="F22" s="204">
        <v>0</v>
      </c>
      <c r="G22" s="204">
        <v>0</v>
      </c>
    </row>
    <row r="23" spans="1:7" x14ac:dyDescent="0.25">
      <c r="A23" s="80" t="s">
        <v>418</v>
      </c>
      <c r="B23" s="204">
        <v>0</v>
      </c>
      <c r="C23" s="204">
        <v>0</v>
      </c>
      <c r="D23" s="204">
        <v>0</v>
      </c>
      <c r="E23" s="204">
        <v>0</v>
      </c>
      <c r="F23" s="204">
        <v>0</v>
      </c>
      <c r="G23" s="204">
        <v>0</v>
      </c>
    </row>
    <row r="24" spans="1:7" x14ac:dyDescent="0.25">
      <c r="A24" s="80" t="s">
        <v>419</v>
      </c>
      <c r="B24" s="204">
        <v>0</v>
      </c>
      <c r="C24" s="204">
        <v>0</v>
      </c>
      <c r="D24" s="204">
        <v>0</v>
      </c>
      <c r="E24" s="204">
        <v>0</v>
      </c>
      <c r="F24" s="204">
        <v>0</v>
      </c>
      <c r="G24" s="204">
        <v>0</v>
      </c>
    </row>
    <row r="25" spans="1:7" x14ac:dyDescent="0.25">
      <c r="A25" s="80" t="s">
        <v>420</v>
      </c>
      <c r="B25" s="204">
        <v>0</v>
      </c>
      <c r="C25" s="204">
        <v>0</v>
      </c>
      <c r="D25" s="204">
        <v>0</v>
      </c>
      <c r="E25" s="204">
        <v>0</v>
      </c>
      <c r="F25" s="204">
        <v>0</v>
      </c>
      <c r="G25" s="204">
        <v>0</v>
      </c>
    </row>
    <row r="26" spans="1:7" x14ac:dyDescent="0.25">
      <c r="A26" s="80" t="s">
        <v>421</v>
      </c>
      <c r="B26" s="204">
        <v>0</v>
      </c>
      <c r="C26" s="204">
        <v>0</v>
      </c>
      <c r="D26" s="204">
        <v>0</v>
      </c>
      <c r="E26" s="204">
        <v>0</v>
      </c>
      <c r="F26" s="204">
        <v>0</v>
      </c>
      <c r="G26" s="204">
        <v>0</v>
      </c>
    </row>
    <row r="27" spans="1:7" x14ac:dyDescent="0.25">
      <c r="A27" s="60" t="s">
        <v>422</v>
      </c>
      <c r="B27" s="204">
        <v>0</v>
      </c>
      <c r="C27" s="204">
        <v>0</v>
      </c>
      <c r="D27" s="204">
        <v>0</v>
      </c>
      <c r="E27" s="204">
        <v>0</v>
      </c>
      <c r="F27" s="204">
        <v>0</v>
      </c>
      <c r="G27" s="204">
        <v>0</v>
      </c>
    </row>
    <row r="28" spans="1:7" x14ac:dyDescent="0.25">
      <c r="A28" s="83" t="s">
        <v>423</v>
      </c>
      <c r="B28" s="204">
        <v>0</v>
      </c>
      <c r="C28" s="204">
        <v>0</v>
      </c>
      <c r="D28" s="204">
        <v>0</v>
      </c>
      <c r="E28" s="204">
        <v>0</v>
      </c>
      <c r="F28" s="204">
        <v>0</v>
      </c>
      <c r="G28" s="204">
        <v>0</v>
      </c>
    </row>
    <row r="29" spans="1:7" x14ac:dyDescent="0.25">
      <c r="A29" s="80" t="s">
        <v>424</v>
      </c>
      <c r="B29" s="204">
        <v>0</v>
      </c>
      <c r="C29" s="204">
        <v>0</v>
      </c>
      <c r="D29" s="204">
        <v>0</v>
      </c>
      <c r="E29" s="204">
        <v>0</v>
      </c>
      <c r="F29" s="204">
        <v>0</v>
      </c>
      <c r="G29" s="204">
        <v>0</v>
      </c>
    </row>
    <row r="30" spans="1:7" x14ac:dyDescent="0.25">
      <c r="A30" s="80" t="s">
        <v>425</v>
      </c>
      <c r="B30" s="204">
        <v>0</v>
      </c>
      <c r="C30" s="204">
        <v>0</v>
      </c>
      <c r="D30" s="204">
        <v>0</v>
      </c>
      <c r="E30" s="204">
        <v>0</v>
      </c>
      <c r="F30" s="204">
        <v>0</v>
      </c>
      <c r="G30" s="204">
        <v>0</v>
      </c>
    </row>
    <row r="31" spans="1:7" x14ac:dyDescent="0.25">
      <c r="A31" s="80" t="s">
        <v>426</v>
      </c>
      <c r="B31" s="204">
        <v>0</v>
      </c>
      <c r="C31" s="204">
        <v>0</v>
      </c>
      <c r="D31" s="204">
        <v>0</v>
      </c>
      <c r="E31" s="204">
        <v>0</v>
      </c>
      <c r="F31" s="204">
        <v>0</v>
      </c>
      <c r="G31" s="204">
        <v>0</v>
      </c>
    </row>
    <row r="32" spans="1:7" x14ac:dyDescent="0.25">
      <c r="A32" s="80" t="s">
        <v>427</v>
      </c>
      <c r="B32" s="204">
        <v>0</v>
      </c>
      <c r="C32" s="204">
        <v>0</v>
      </c>
      <c r="D32" s="204">
        <v>0</v>
      </c>
      <c r="E32" s="204">
        <v>0</v>
      </c>
      <c r="F32" s="204">
        <v>0</v>
      </c>
      <c r="G32" s="204">
        <v>0</v>
      </c>
    </row>
    <row r="33" spans="1:7" ht="14.45" customHeight="1" x14ac:dyDescent="0.25">
      <c r="A33" s="80" t="s">
        <v>428</v>
      </c>
      <c r="B33" s="204">
        <v>0</v>
      </c>
      <c r="C33" s="204">
        <v>0</v>
      </c>
      <c r="D33" s="204">
        <v>0</v>
      </c>
      <c r="E33" s="204">
        <v>0</v>
      </c>
      <c r="F33" s="204">
        <v>0</v>
      </c>
      <c r="G33" s="204">
        <v>0</v>
      </c>
    </row>
    <row r="34" spans="1:7" ht="14.45" customHeight="1" x14ac:dyDescent="0.25">
      <c r="A34" s="80" t="s">
        <v>429</v>
      </c>
      <c r="B34" s="204">
        <v>0</v>
      </c>
      <c r="C34" s="204">
        <v>0</v>
      </c>
      <c r="D34" s="204">
        <v>0</v>
      </c>
      <c r="E34" s="204">
        <v>0</v>
      </c>
      <c r="F34" s="204">
        <v>0</v>
      </c>
      <c r="G34" s="204">
        <v>0</v>
      </c>
    </row>
    <row r="35" spans="1:7" ht="14.45" customHeight="1" x14ac:dyDescent="0.25">
      <c r="A35" s="80" t="s">
        <v>430</v>
      </c>
      <c r="B35" s="204">
        <v>0</v>
      </c>
      <c r="C35" s="204">
        <v>0</v>
      </c>
      <c r="D35" s="204">
        <v>0</v>
      </c>
      <c r="E35" s="204">
        <v>0</v>
      </c>
      <c r="F35" s="204">
        <v>0</v>
      </c>
      <c r="G35" s="204">
        <v>0</v>
      </c>
    </row>
    <row r="36" spans="1:7" ht="14.45" customHeight="1" x14ac:dyDescent="0.25">
      <c r="A36" s="80" t="s">
        <v>431</v>
      </c>
      <c r="B36" s="204">
        <v>0</v>
      </c>
      <c r="C36" s="204">
        <v>0</v>
      </c>
      <c r="D36" s="204">
        <v>0</v>
      </c>
      <c r="E36" s="204">
        <v>0</v>
      </c>
      <c r="F36" s="204">
        <v>0</v>
      </c>
      <c r="G36" s="204">
        <v>0</v>
      </c>
    </row>
    <row r="37" spans="1:7" ht="14.45" customHeight="1" x14ac:dyDescent="0.25">
      <c r="A37" s="61" t="s">
        <v>432</v>
      </c>
      <c r="B37" s="204">
        <v>0</v>
      </c>
      <c r="C37" s="204">
        <v>0</v>
      </c>
      <c r="D37" s="204">
        <v>0</v>
      </c>
      <c r="E37" s="204">
        <v>0</v>
      </c>
      <c r="F37" s="204">
        <v>0</v>
      </c>
      <c r="G37" s="204">
        <v>0</v>
      </c>
    </row>
    <row r="38" spans="1:7" x14ac:dyDescent="0.25">
      <c r="A38" s="83" t="s">
        <v>433</v>
      </c>
      <c r="B38" s="204">
        <v>0</v>
      </c>
      <c r="C38" s="204">
        <v>0</v>
      </c>
      <c r="D38" s="204">
        <v>0</v>
      </c>
      <c r="E38" s="204">
        <v>0</v>
      </c>
      <c r="F38" s="204">
        <v>0</v>
      </c>
      <c r="G38" s="204">
        <v>0</v>
      </c>
    </row>
    <row r="39" spans="1:7" ht="30" x14ac:dyDescent="0.25">
      <c r="A39" s="83" t="s">
        <v>434</v>
      </c>
      <c r="B39" s="204">
        <v>0</v>
      </c>
      <c r="C39" s="204">
        <v>0</v>
      </c>
      <c r="D39" s="204">
        <v>0</v>
      </c>
      <c r="E39" s="204">
        <v>0</v>
      </c>
      <c r="F39" s="204">
        <v>0</v>
      </c>
      <c r="G39" s="204">
        <v>0</v>
      </c>
    </row>
    <row r="40" spans="1:7" x14ac:dyDescent="0.25">
      <c r="A40" s="83" t="s">
        <v>435</v>
      </c>
      <c r="B40" s="204">
        <v>0</v>
      </c>
      <c r="C40" s="204">
        <v>0</v>
      </c>
      <c r="D40" s="204">
        <v>0</v>
      </c>
      <c r="E40" s="204">
        <v>0</v>
      </c>
      <c r="F40" s="204">
        <v>0</v>
      </c>
      <c r="G40" s="204">
        <v>0</v>
      </c>
    </row>
    <row r="41" spans="1:7" x14ac:dyDescent="0.25">
      <c r="A41" s="83" t="s">
        <v>436</v>
      </c>
      <c r="B41" s="204">
        <v>0</v>
      </c>
      <c r="C41" s="204">
        <v>0</v>
      </c>
      <c r="D41" s="204">
        <v>0</v>
      </c>
      <c r="E41" s="204">
        <v>0</v>
      </c>
      <c r="F41" s="204">
        <v>0</v>
      </c>
      <c r="G41" s="204"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437</v>
      </c>
      <c r="B43" s="4">
        <f>SUM(B44,B53,B61,B71)</f>
        <v>0</v>
      </c>
      <c r="C43" s="4">
        <f t="shared" ref="C43:G43" si="1">SUM(C44,C53,C61,C71)</f>
        <v>0</v>
      </c>
      <c r="D43" s="4">
        <f t="shared" si="1"/>
        <v>0</v>
      </c>
      <c r="E43" s="4">
        <f t="shared" si="1"/>
        <v>0</v>
      </c>
      <c r="F43" s="4">
        <f t="shared" si="1"/>
        <v>0</v>
      </c>
      <c r="G43" s="4">
        <f t="shared" si="1"/>
        <v>0</v>
      </c>
    </row>
    <row r="44" spans="1:7" x14ac:dyDescent="0.25">
      <c r="A44" s="60" t="s">
        <v>405</v>
      </c>
      <c r="B44" s="49">
        <f>SUM(B45:B52)</f>
        <v>0</v>
      </c>
      <c r="C44" s="49">
        <f t="shared" ref="C44:G44" si="2">SUM(C45:C52)</f>
        <v>0</v>
      </c>
      <c r="D44" s="49">
        <f t="shared" si="2"/>
        <v>0</v>
      </c>
      <c r="E44" s="49">
        <f t="shared" si="2"/>
        <v>0</v>
      </c>
      <c r="F44" s="49">
        <f t="shared" si="2"/>
        <v>0</v>
      </c>
      <c r="G44" s="49">
        <f t="shared" si="2"/>
        <v>0</v>
      </c>
    </row>
    <row r="45" spans="1:7" x14ac:dyDescent="0.25">
      <c r="A45" s="83" t="s">
        <v>406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</row>
    <row r="46" spans="1:7" x14ac:dyDescent="0.25">
      <c r="A46" s="83" t="s">
        <v>407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 x14ac:dyDescent="0.25">
      <c r="A47" s="83" t="s">
        <v>408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25">
      <c r="A48" s="83" t="s">
        <v>409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</row>
    <row r="49" spans="1:7" x14ac:dyDescent="0.25">
      <c r="A49" s="83" t="s">
        <v>410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</row>
    <row r="50" spans="1:7" x14ac:dyDescent="0.25">
      <c r="A50" s="83" t="s">
        <v>411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 x14ac:dyDescent="0.25">
      <c r="A51" s="83" t="s">
        <v>412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</row>
    <row r="52" spans="1:7" x14ac:dyDescent="0.25">
      <c r="A52" s="83" t="s">
        <v>413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25">
      <c r="A53" s="60" t="s">
        <v>414</v>
      </c>
      <c r="B53" s="49">
        <f>SUM(B54:B60)</f>
        <v>0</v>
      </c>
      <c r="C53" s="49">
        <f t="shared" ref="C53:G53" si="3">SUM(C54:C60)</f>
        <v>0</v>
      </c>
      <c r="D53" s="49">
        <f t="shared" si="3"/>
        <v>0</v>
      </c>
      <c r="E53" s="49">
        <f t="shared" si="3"/>
        <v>0</v>
      </c>
      <c r="F53" s="49">
        <f t="shared" si="3"/>
        <v>0</v>
      </c>
      <c r="G53" s="49">
        <f t="shared" si="3"/>
        <v>0</v>
      </c>
    </row>
    <row r="54" spans="1:7" x14ac:dyDescent="0.25">
      <c r="A54" s="83" t="s">
        <v>415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</row>
    <row r="55" spans="1:7" x14ac:dyDescent="0.25">
      <c r="A55" s="83" t="s">
        <v>416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</row>
    <row r="56" spans="1:7" x14ac:dyDescent="0.25">
      <c r="A56" s="83" t="s">
        <v>417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</row>
    <row r="57" spans="1:7" x14ac:dyDescent="0.25">
      <c r="A57" s="84" t="s">
        <v>418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</row>
    <row r="58" spans="1:7" x14ac:dyDescent="0.25">
      <c r="A58" s="83" t="s">
        <v>419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</row>
    <row r="59" spans="1:7" x14ac:dyDescent="0.25">
      <c r="A59" s="83" t="s">
        <v>420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</row>
    <row r="60" spans="1:7" x14ac:dyDescent="0.25">
      <c r="A60" s="83" t="s">
        <v>421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</row>
    <row r="61" spans="1:7" x14ac:dyDescent="0.25">
      <c r="A61" s="60" t="s">
        <v>422</v>
      </c>
      <c r="B61" s="49">
        <f>SUM(B62:B70)</f>
        <v>0</v>
      </c>
      <c r="C61" s="49">
        <f t="shared" ref="C61:G61" si="4">SUM(C62:C70)</f>
        <v>0</v>
      </c>
      <c r="D61" s="49">
        <f t="shared" si="4"/>
        <v>0</v>
      </c>
      <c r="E61" s="49">
        <f t="shared" si="4"/>
        <v>0</v>
      </c>
      <c r="F61" s="49">
        <f t="shared" si="4"/>
        <v>0</v>
      </c>
      <c r="G61" s="49">
        <f t="shared" si="4"/>
        <v>0</v>
      </c>
    </row>
    <row r="62" spans="1:7" x14ac:dyDescent="0.25">
      <c r="A62" s="83" t="s">
        <v>423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3" t="s">
        <v>424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</row>
    <row r="64" spans="1:7" x14ac:dyDescent="0.25">
      <c r="A64" s="83" t="s">
        <v>425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3" t="s">
        <v>426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3" t="s">
        <v>427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3" t="s">
        <v>428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3" t="s">
        <v>429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 x14ac:dyDescent="0.25">
      <c r="A69" s="83" t="s">
        <v>430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3" t="s">
        <v>431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432</v>
      </c>
      <c r="B71" s="49">
        <f>SUM(B72:B75)</f>
        <v>0</v>
      </c>
      <c r="C71" s="49">
        <f t="shared" ref="C71:G71" si="5">SUM(C72:C75)</f>
        <v>0</v>
      </c>
      <c r="D71" s="49">
        <f t="shared" si="5"/>
        <v>0</v>
      </c>
      <c r="E71" s="49">
        <f t="shared" si="5"/>
        <v>0</v>
      </c>
      <c r="F71" s="49">
        <f t="shared" si="5"/>
        <v>0</v>
      </c>
      <c r="G71" s="49">
        <f t="shared" si="5"/>
        <v>0</v>
      </c>
    </row>
    <row r="72" spans="1:7" x14ac:dyDescent="0.25">
      <c r="A72" s="83" t="s">
        <v>433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3" t="s">
        <v>434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3" t="s">
        <v>435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3" t="s">
        <v>436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386</v>
      </c>
      <c r="B77" s="4">
        <f>B43+B9</f>
        <v>30147872.850000001</v>
      </c>
      <c r="C77" s="4">
        <f t="shared" ref="C77:G77" si="6">C43+C9</f>
        <v>0</v>
      </c>
      <c r="D77" s="4">
        <f t="shared" si="6"/>
        <v>30147872.850000001</v>
      </c>
      <c r="E77" s="4">
        <f t="shared" si="6"/>
        <v>16818910.490000002</v>
      </c>
      <c r="F77" s="4">
        <f t="shared" si="6"/>
        <v>16818910.490000002</v>
      </c>
      <c r="G77" s="4">
        <f t="shared" si="6"/>
        <v>13328962.360000001</v>
      </c>
    </row>
    <row r="78" spans="1:7" x14ac:dyDescent="0.25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42:G7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6aa8a68a-ab09-4ac8-a697-fdce915bc567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Formato 1</vt:lpstr>
      <vt:lpstr>Formato 2</vt:lpstr>
      <vt:lpstr>Formato 3</vt:lpstr>
      <vt:lpstr>Hoja1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Jefe Contabilidad</cp:lastModifiedBy>
  <cp:revision/>
  <dcterms:created xsi:type="dcterms:W3CDTF">2023-03-16T22:14:51Z</dcterms:created>
  <dcterms:modified xsi:type="dcterms:W3CDTF">2023-10-31T20:11:04Z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