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14115" windowHeight="9525" tabRatio="863" firstSheet="1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39" i="65"/>
  <c r="B50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<sst xmlns="http://schemas.openxmlformats.org/spreadsheetml/2006/main" count="938" uniqueCount="669">
  <si>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</si>
  <si>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</si>
  <si>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</si>
  <si>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</si>
  <si>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</si>
  <si>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</si>
  <si>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</si>
  <si>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</si>
  <si>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</si>
  <si>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</si>
  <si>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</si>
  <si>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</si>
  <si>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</si>
  <si>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</si>
  <si>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</si>
  <si>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</si>
  <si>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</si>
  <si>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</si>
  <si>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</si>
  <si>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</si>
  <si>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</si>
  <si>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</si>
  <si>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</si>
  <si>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</si>
  <si>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</si>
  <si>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</si>
  <si>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</si>
  <si>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</si>
  <si>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</si>
  <si>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</si>
  <si>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</si>
  <si>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</si>
  <si>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</si>
  <si>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</si>
  <si>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</si>
  <si>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</si>
  <si>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</si>
  <si>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</si>
  <si>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</si>
  <si>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</si>
  <si>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</si>
  <si>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</si>
  <si>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</si>
  <si>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</si>
  <si>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</si>
  <si>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</si>
  <si>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</si>
  <si>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</si>
  <si>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</si>
  <si>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</si>
  <si>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</si>
  <si>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</si>
  <si>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</si>
  <si>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</si>
  <si>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</si>
  <si>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</si>
  <si>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</si>
  <si>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</si>
  <si>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</si>
  <si>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</si>
  <si>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</si>
  <si>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</si>
  <si>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</si>
  <si>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</si>
  <si>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</si>
  <si>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</si>
  <si>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</si>
  <si>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</si>
  <si>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</si>
  <si>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</si>
  <si>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</si>
  <si>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</si>
  <si>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</si>
  <si>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</si>
  <si>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</si>
  <si>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</si>
  <si>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</si>
  <si>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</si>
  <si>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</si>
  <si>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</si>
  <si>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</si>
  <si>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</si>
  <si>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</si>
  <si>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</si>
  <si>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</si>
  <si>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</si>
  <si>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</si>
  <si>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</si>
  <si>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</si>
  <si>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</si>
  <si>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</si>
  <si>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</si>
  <si>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</si>
  <si>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</si>
  <si>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</si>
  <si>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</si>
  <si>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</si>
  <si>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</si>
  <si>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</si>
  <si>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</si>
  <si>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</si>
  <si>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</si>
  <si>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</si>
  <si>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</si>
  <si>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</si>
  <si>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</si>
  <si>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</si>
  <si>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</si>
  <si>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</si>
  <si>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</si>
  <si>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</si>
  <si>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</si>
  <si>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</si>
  <si>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</si>
  <si>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</si>
  <si>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</si>
  <si>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</si>
  <si>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</si>
  <si>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</si>
  <si>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</si>
  <si>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</si>
  <si>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</si>
  <si>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</si>
  <si>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</si>
  <si>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</si>
  <si>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</si>
  <si>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</si>
  <si>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</si>
  <si>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</si>
  <si>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</si>
  <si>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</si>
  <si>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</si>
  <si>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</si>
  <si>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</si>
  <si>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</si>
  <si>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</si>
  <si>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</si>
  <si>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</si>
  <si>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</si>
  <si>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</si>
  <si>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</si>
  <si>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</si>
  <si>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</si>
  <si>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</si>
  <si>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</si>
  <si>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</si>
  <si>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</si>
  <si>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</si>
  <si>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</si>
  <si>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</si>
  <si>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</si>
  <si>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</si>
  <si>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</si>
  <si>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</si>
  <si>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</si>
  <si>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</si>
  <si>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</si>
  <si>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</si>
  <si>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</si>
  <si>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</si>
  <si>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</si>
  <si>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</si>
  <si>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</si>
  <si>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</si>
  <si>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</si>
  <si>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</si>
  <si>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</si>
  <si>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</si>
  <si>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</si>
  <si>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</si>
  <si>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</si>
  <si>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</si>
  <si>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</si>
  <si>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</si>
  <si>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</si>
  <si>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</si>
  <si>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</si>
  <si>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</si>
  <si>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</si>
  <si>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</si>
  <si>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</si>
  <si>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</si>
  <si>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</si>
  <si>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</si>
  <si>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</si>
  <si>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</si>
  <si>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</si>
  <si>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</si>
  <si>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</si>
  <si>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</si>
  <si>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</si>
  <si>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</si>
  <si>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</si>
  <si>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</si>
  <si>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</si>
  <si>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</si>
  <si>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</si>
  <si>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</si>
  <si>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</si>
  <si>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</si>
  <si>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</si>
  <si>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</si>
  <si>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</si>
  <si>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</si>
  <si>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</si>
  <si>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</si>
  <si>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</si>
  <si>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</si>
  <si>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</si>
  <si>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</si>
  <si>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</si>
  <si>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</si>
  <si>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</si>
  <si>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</si>
  <si>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</si>
  <si>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</si>
  <si>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</si>
  <si>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</si>
  <si>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</si>
  <si>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</si>
  <si>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</si>
  <si>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</si>
  <si>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</si>
  <si>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</si>
  <si>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</si>
  <si>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</si>
  <si>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</si>
  <si>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</si>
  <si>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</si>
  <si>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</si>
  <si>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</si>
  <si>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</si>
  <si>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</si>
  <si>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</si>
  <si>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</si>
  <si>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</si>
  <si>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</si>
  <si>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</si>
  <si>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</si>
  <si>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</si>
  <si>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</si>
  <si>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</si>
  <si>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</si>
  <si>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</si>
  <si>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</si>
  <si>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</si>
  <si>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</si>
  <si>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</si>
  <si>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</si>
  <si>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</si>
  <si>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</si>
  <si>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</si>
  <si>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</si>
  <si>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</si>
  <si>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</si>
  <si>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</si>
  <si>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</si>
  <si>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</si>
  <si>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</si>
  <si>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</si>
  <si>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</si>
  <si>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</si>
  <si>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</si>
  <si>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</si>
  <si>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</si>
  <si>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</si>
  <si>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</si>
  <si>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</si>
  <si>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</si>
  <si>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</si>
  <si>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</si>
  <si>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</si>
  <si>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</si>
  <si>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</si>
  <si>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</si>
  <si>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</si>
  <si>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</si>
  <si>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</si>
  <si>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</si>
  <si>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</si>
  <si>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</si>
  <si>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</si>
  <si>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</si>
  <si>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</si>
  <si>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</si>
  <si>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</si>
  <si>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</si>
  <si>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</si>
  <si>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</si>
  <si>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</si>
  <si>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</si>
  <si>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</si>
  <si>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</si>
  <si>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</si>
  <si>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</si>
  <si>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</si>
  <si>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</si>
  <si>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</si>
  <si>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</si>
  <si>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</si>
  <si>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</si>
  <si>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</si>
  <si>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</si>
  <si>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</si>
  <si>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</si>
  <si>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</si>
  <si>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</si>
  <si>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</si>
  <si>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</si>
  <si>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</si>
  <si>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</si>
  <si>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</si>
  <si>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</si>
  <si>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</si>
  <si>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</si>
  <si>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</si>
  <si>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</si>
  <si>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</si>
  <si>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</si>
  <si>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</si>
  <si>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</si>
  <si>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</si>
  <si>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</si>
  <si>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</si>
  <si>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</si>
  <si>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</si>
  <si>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</si>
  <si>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</si>
  <si>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</si>
  <si>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</si>
  <si>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</si>
  <si>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</si>
  <si>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</si>
  <si>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</si>
  <si>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</si>
  <si>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</si>
  <si>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</si>
  <si>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</si>
  <si>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</si>
  <si>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</si>
  <si>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</si>
  <si>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</si>
  <si>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</si>
  <si>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</si>
  <si>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</si>
  <si>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</si>
  <si>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</si>
  <si>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</si>
  <si>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</si>
  <si>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</si>
  <si>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</si>
  <si>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</si>
  <si>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</si>
  <si>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</si>
  <si>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</si>
  <si>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</si>
  <si>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</si>
  <si>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</si>
  <si>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</si>
  <si>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</si>
  <si>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</si>
  <si>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</si>
  <si>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</si>
  <si>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</si>
  <si>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</si>
  <si>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</si>
  <si>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</si>
  <si>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</si>
  <si>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</si>
  <si>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</si>
  <si>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</si>
  <si>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</si>
  <si>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</si>
  <si>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</si>
  <si>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</si>
  <si>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</si>
  <si>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</si>
  <si>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</si>
  <si>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</si>
  <si>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</si>
  <si>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</si>
  <si>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</si>
  <si>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</si>
  <si>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</si>
  <si>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</si>
  <si>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</si>
  <si>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</si>
  <si>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</si>
  <si>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</si>
  <si>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</si>
  <si>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</si>
  <si>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</si>
  <si>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</si>
  <si>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</si>
  <si>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</si>
  <si>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</si>
  <si>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</si>
  <si>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</si>
  <si>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</si>
  <si>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</si>
  <si>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</si>
  <si>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</si>
  <si>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</si>
  <si>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</si>
  <si>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</si>
  <si>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</si>
  <si>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</si>
  <si>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</si>
  <si>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</si>
  <si>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</si>
  <si>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</si>
  <si>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</si>
  <si>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</si>
  <si>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</si>
  <si>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</si>
  <si>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</si>
  <si>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</si>
  <si>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</si>
  <si>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</si>
  <si>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</si>
  <si>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</si>
  <si>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</si>
  <si>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</si>
  <si>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</si>
  <si>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</si>
  <si>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</si>
  <si>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</si>
  <si>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</si>
  <si>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</si>
  <si>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</si>
  <si>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</si>
  <si>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</si>
  <si>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</si>
  <si>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</si>
  <si>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</si>
  <si>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</si>
  <si>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</si>
  <si>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</si>
  <si>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</si>
  <si>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</si>
  <si>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</si>
  <si>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</si>
  <si>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</si>
  <si>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</si>
  <si>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</si>
  <si>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</si>
  <si>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</si>
  <si>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</si>
  <si>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</si>
  <si>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</si>
  <si>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</si>
  <si>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</si>
  <si>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</si>
  <si>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</si>
  <si>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</si>
  <si>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</si>
  <si>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</si>
  <si>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</si>
  <si>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</si>
  <si>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</si>
  <si>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</si>
  <si>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</si>
  <si>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</si>
  <si>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</si>
  <si>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</si>
  <si>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</si>
  <si>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</si>
  <si>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</si>
  <si>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</si>
  <si>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</si>
  <si>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</si>
  <si>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</si>
  <si>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</si>
  <si>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</si>
  <si>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</si>
  <si>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</si>
  <si>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</si>
  <si>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</si>
  <si>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</si>
  <si>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</si>
  <si>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</si>
  <si>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</si>
  <si>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</si>
  <si>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</si>
  <si>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</si>
  <si>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</si>
  <si>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</si>
  <si>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</si>
  <si>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</si>
  <si>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</si>
  <si>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</si>
  <si>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</si>
  <si>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</si>
  <si>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</si>
  <si>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</si>
  <si>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</si>
  <si>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</si>
  <si>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</si>
  <si>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</si>
  <si>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</si>
  <si>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</si>
  <si>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</si>
  <si>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</si>
  <si>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</si>
  <si>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</si>
  <si>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</si>
  <si>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</si>
  <si>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</si>
  <si>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</si>
  <si>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</si>
  <si>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</si>
  <si>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</si>
  <si>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</si>
  <si>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</si>
  <si>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</si>
  <si>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</si>
  <si>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</si>
  <si>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</si>
  <si>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</si>
  <si>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</si>
  <si>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</si>
  <si>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</si>
  <si>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</si>
  <si>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</si>
  <si>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</si>
  <si>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</si>
  <si>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</si>
  <si>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</si>
  <si>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</si>
  <si>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</si>
  <si>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</si>
  <si>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</si>
  <si>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</si>
  <si>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</si>
  <si>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</si>
  <si>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</si>
  <si>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</si>
  <si>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</si>
  <si>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</si>
  <si>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</si>
  <si>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</si>
  <si>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</si>
  <si>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</si>
  <si>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</si>
  <si>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</si>
  <si>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</si>
  <si>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</si>
  <si>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</si>
  <si>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</si>
  <si>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</si>
  <si>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</si>
  <si>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</si>
  <si>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</si>
  <si>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</si>
  <si>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</si>
  <si>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</si>
  <si>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</si>
  <si>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</si>
  <si>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</si>
  <si>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</si>
  <si>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</si>
  <si>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</si>
  <si>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</si>
  <si>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</si>
  <si>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</si>
  <si>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</si>
  <si>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</si>
  <si>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</si>
  <si>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</si>
  <si>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</si>
  <si>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</si>
  <si>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</si>
  <si>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</si>
  <si>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</si>
  <si>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</si>
  <si>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</si>
  <si>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</si>
  <si>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</si>
  <si>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</si>
  <si>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</si>
  <si>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</si>
  <si>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</si>
  <si>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</si>
  <si>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</si>
  <si>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</si>
  <si>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</si>
  <si>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</si>
  <si>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</si>
  <si>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</si>
  <si>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</si>
  <si>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</si>
  <si>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</si>
  <si>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</si>
  <si>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</si>
  <si>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</si>
  <si>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</si>
  <si>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</si>
  <si>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</si>
  <si>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</si>
  <si>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</si>
  <si>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</si>
  <si>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</si>
  <si>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</si>
  <si>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</si>
  <si>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</si>
  <si>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</si>
  <si>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</si>
  <si>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</si>
  <si>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</si>
  <si>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</si>
  <si>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</si>
  <si>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</si>
  <si>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</si>
  <si>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</si>
  <si>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</si>
  <si>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</si>
  <si>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</si>
  <si>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</si>
  <si>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</si>
  <si>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</si>
  <si>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</si>
  <si>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</si>
  <si>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</si>
  <si>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</si>
  <si>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</si>
  <si>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</si>
  <si>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</si>
  <si>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</si>
  <si>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</si>
  <si>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</si>
  <si>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</si>
  <si>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</si>
  <si>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</si>
  <si>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</si>
  <si>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</si>
  <si>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</si>
  <si>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</si>
  <si>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</si>
  <si>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</si>
  <si>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</si>
  <si>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</si>
  <si>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</si>
  <si>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</si>
  <si>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</si>
  <si>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</si>
  <si>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</si>
  <si>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</si>
  <si>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</si>
  <si>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</si>
  <si>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</si>
  <si>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</si>
  <si>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</si>
  <si>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</si>
  <si>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</si>
  <si>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</si>
  <si>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</si>
  <si>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</si>
  <si>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</si>
  <si>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</si>
  <si>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</si>
  <si>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</si>
  <si>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</si>
  <si>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</si>
  <si>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</si>
  <si>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</si>
  <si>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</si>
  <si>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</si>
  <si>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Municipal de Agua Potable y Alcantarillado de Jaral del Progreso,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</si>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</sst>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7121318.4800000004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7121318.4800000004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5314304.07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1000688.27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1000688.27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4313615.8000000007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Sistema Municipal de Agua Potable y Alcantarillado de Jaral del Progreso, Gto.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31301010</v>
      </c>
      <c r="D42" s="34"/>
      <c r="E42" s="34"/>
      <c r="F42" s="34"/>
    </row>
    <row r="43" spans="1:6" x14ac:dyDescent="0.2">
      <c r="B43" s="171" t="s">
        <v>92</v>
      </c>
      <c r="C43" s="172">
        <v>-24179691.52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-7121318.4800000004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Sistema Municipal de Agua Potable y Alcantarillado de Jaral del Progreso, Gto.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-31301010</v>
      </c>
    </row>
    <row r="54" spans="2:3" x14ac:dyDescent="0.2">
      <c r="B54" s="171" t="s">
        <v>87</v>
      </c>
      <c r="C54" s="176">
        <v>24435734.870000001</v>
      </c>
    </row>
    <row r="55" spans="2:3" x14ac:dyDescent="0.2">
      <c r="B55" s="171" t="s">
        <v>666</v>
      </c>
      <c r="C55" s="176">
        <v>0</v>
      </c>
    </row>
    <row r="56" spans="2:3" x14ac:dyDescent="0.2">
      <c r="B56" s="171" t="s">
        <v>86</v>
      </c>
      <c r="C56" s="176">
        <v>1550971.06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32825.22</v>
      </c>
    </row>
    <row r="59" spans="2:3" x14ac:dyDescent="0.2">
      <c r="B59" s="171" t="s">
        <v>83</v>
      </c>
      <c r="C59" s="176">
        <v>5281478.8499999996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9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7121318.4799999995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14586.46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14586.46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7106732.0199999996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7106732.0199999996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4313615.8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4313615.8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2464932.59</v>
      </c>
      <c r="D100" s="57">
        <f t="shared" ref="D100:D163" si="0">C100/$C$98</f>
        <v>0.57143072176247123</v>
      </c>
      <c r="E100" s="56"/>
    </row>
    <row r="101" spans="1:5" x14ac:dyDescent="0.2">
      <c r="A101" s="54">
        <v>5111</v>
      </c>
      <c r="B101" s="51" t="s">
        <v>360</v>
      </c>
      <c r="C101" s="55">
        <v>1390389</v>
      </c>
      <c r="D101" s="57">
        <f t="shared" si="0"/>
        <v>0.32232564615513509</v>
      </c>
      <c r="E101" s="56"/>
    </row>
    <row r="102" spans="1:5" x14ac:dyDescent="0.2">
      <c r="A102" s="54">
        <v>5112</v>
      </c>
      <c r="B102" s="51" t="s">
        <v>361</v>
      </c>
      <c r="C102" s="55">
        <v>201221.02</v>
      </c>
      <c r="D102" s="57">
        <f t="shared" si="0"/>
        <v>4.664787717070213E-2</v>
      </c>
      <c r="E102" s="56"/>
    </row>
    <row r="103" spans="1:5" x14ac:dyDescent="0.2">
      <c r="A103" s="54">
        <v>5113</v>
      </c>
      <c r="B103" s="51" t="s">
        <v>362</v>
      </c>
      <c r="C103" s="55">
        <v>159365</v>
      </c>
      <c r="D103" s="57">
        <f t="shared" si="0"/>
        <v>3.6944643980578895E-2</v>
      </c>
      <c r="E103" s="56"/>
    </row>
    <row r="104" spans="1:5" x14ac:dyDescent="0.2">
      <c r="A104" s="54">
        <v>5114</v>
      </c>
      <c r="B104" s="51" t="s">
        <v>363</v>
      </c>
      <c r="C104" s="55">
        <v>384027.36</v>
      </c>
      <c r="D104" s="57">
        <f t="shared" si="0"/>
        <v>8.9026788152992212E-2</v>
      </c>
      <c r="E104" s="56"/>
    </row>
    <row r="105" spans="1:5" x14ac:dyDescent="0.2">
      <c r="A105" s="54">
        <v>5115</v>
      </c>
      <c r="B105" s="51" t="s">
        <v>364</v>
      </c>
      <c r="C105" s="55">
        <v>329930.21000000002</v>
      </c>
      <c r="D105" s="57">
        <f t="shared" si="0"/>
        <v>7.6485766303062974E-2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295946.59999999998</v>
      </c>
      <c r="D107" s="57">
        <f t="shared" si="0"/>
        <v>6.8607547292459381E-2</v>
      </c>
      <c r="E107" s="56"/>
    </row>
    <row r="108" spans="1:5" x14ac:dyDescent="0.2">
      <c r="A108" s="54">
        <v>5121</v>
      </c>
      <c r="B108" s="51" t="s">
        <v>367</v>
      </c>
      <c r="C108" s="55">
        <v>46437.63</v>
      </c>
      <c r="D108" s="57">
        <f t="shared" si="0"/>
        <v>1.0765360698094624E-2</v>
      </c>
      <c r="E108" s="56"/>
    </row>
    <row r="109" spans="1:5" x14ac:dyDescent="0.2">
      <c r="A109" s="54">
        <v>5122</v>
      </c>
      <c r="B109" s="51" t="s">
        <v>368</v>
      </c>
      <c r="C109" s="55">
        <v>341.37</v>
      </c>
      <c r="D109" s="57">
        <f t="shared" si="0"/>
        <v>7.9137785057259853E-5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61810</v>
      </c>
      <c r="D112" s="57">
        <f t="shared" si="0"/>
        <v>1.4329046179773359E-2</v>
      </c>
      <c r="E112" s="56"/>
    </row>
    <row r="113" spans="1:5" x14ac:dyDescent="0.2">
      <c r="A113" s="54">
        <v>5126</v>
      </c>
      <c r="B113" s="51" t="s">
        <v>372</v>
      </c>
      <c r="C113" s="55">
        <v>111974.66</v>
      </c>
      <c r="D113" s="57">
        <f t="shared" si="0"/>
        <v>2.5958422166387652E-2</v>
      </c>
      <c r="E113" s="56"/>
    </row>
    <row r="114" spans="1:5" x14ac:dyDescent="0.2">
      <c r="A114" s="54">
        <v>5127</v>
      </c>
      <c r="B114" s="51" t="s">
        <v>373</v>
      </c>
      <c r="C114" s="55">
        <v>75382.94</v>
      </c>
      <c r="D114" s="57">
        <f t="shared" si="0"/>
        <v>1.7475580463146487E-2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1552736.61</v>
      </c>
      <c r="D117" s="57">
        <f t="shared" si="0"/>
        <v>0.35996173094506939</v>
      </c>
      <c r="E117" s="56"/>
    </row>
    <row r="118" spans="1:5" x14ac:dyDescent="0.2">
      <c r="A118" s="54">
        <v>5131</v>
      </c>
      <c r="B118" s="51" t="s">
        <v>377</v>
      </c>
      <c r="C118" s="55">
        <v>781667.56</v>
      </c>
      <c r="D118" s="57">
        <f t="shared" si="0"/>
        <v>0.18120936037001723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83352.789999999994</v>
      </c>
      <c r="D120" s="57">
        <f t="shared" si="0"/>
        <v>1.9323183580698122E-2</v>
      </c>
      <c r="E120" s="56"/>
    </row>
    <row r="121" spans="1:5" x14ac:dyDescent="0.2">
      <c r="A121" s="54">
        <v>5134</v>
      </c>
      <c r="B121" s="51" t="s">
        <v>380</v>
      </c>
      <c r="C121" s="55">
        <v>6202.73</v>
      </c>
      <c r="D121" s="57">
        <f t="shared" si="0"/>
        <v>1.4379421551636564E-3</v>
      </c>
      <c r="E121" s="56"/>
    </row>
    <row r="122" spans="1:5" x14ac:dyDescent="0.2">
      <c r="A122" s="54">
        <v>5135</v>
      </c>
      <c r="B122" s="51" t="s">
        <v>381</v>
      </c>
      <c r="C122" s="55">
        <v>518044.53</v>
      </c>
      <c r="D122" s="57">
        <f t="shared" si="0"/>
        <v>0.12009519484790464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384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385</v>
      </c>
      <c r="C126" s="55">
        <v>163469</v>
      </c>
      <c r="D126" s="57">
        <f t="shared" si="0"/>
        <v>3.7896049991285735E-2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49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573087.41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-7552</v>
      </c>
      <c r="D15" s="24">
        <v>-7552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493</v>
      </c>
      <c r="D16" s="24">
        <v>493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360059.81</v>
      </c>
      <c r="D20" s="24">
        <v>360059.81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59000</v>
      </c>
      <c r="D21" s="24">
        <v>59000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6295247.79</v>
      </c>
      <c r="D23" s="24">
        <v>6295247.79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198802.92</v>
      </c>
    </row>
    <row r="42" spans="1:8" x14ac:dyDescent="0.2">
      <c r="A42" s="22">
        <v>1151</v>
      </c>
      <c r="B42" s="20" t="s">
        <v>222</v>
      </c>
      <c r="C42" s="24">
        <v>198802.92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6339402.29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1000688.27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2400000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5769998.5099999998</v>
      </c>
      <c r="D62" s="24">
        <f t="shared" ref="D62:E62" si="0">SUM(D63:D70)</f>
        <v>0</v>
      </c>
      <c r="E62" s="24">
        <f t="shared" si="0"/>
        <v>4309498.8099999996</v>
      </c>
    </row>
    <row r="63" spans="1:9" x14ac:dyDescent="0.2">
      <c r="A63" s="22">
        <v>1241</v>
      </c>
      <c r="B63" s="20" t="s">
        <v>236</v>
      </c>
      <c r="C63" s="24">
        <v>1316347.74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28438.79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210000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2718560.34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4309498.8099999996</v>
      </c>
    </row>
    <row r="68" spans="1:9" x14ac:dyDescent="0.2">
      <c r="A68" s="22">
        <v>1246</v>
      </c>
      <c r="B68" s="20" t="s">
        <v>241</v>
      </c>
      <c r="C68" s="24">
        <v>1496651.64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137915.84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137915.84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25249.78</v>
      </c>
    </row>
    <row r="97" spans="1:8" x14ac:dyDescent="0.2">
      <c r="A97" s="22">
        <v>1191</v>
      </c>
      <c r="B97" s="20" t="s">
        <v>578</v>
      </c>
      <c r="C97" s="24">
        <v>25249.78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4177367.54</v>
      </c>
      <c r="D110" s="24">
        <f>SUM(D111:D119)</f>
        <v>4177367.54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214237.63</v>
      </c>
      <c r="D112" s="24">
        <f t="shared" ref="D112:D119" si="1">C112</f>
        <v>214237.63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2440921.33</v>
      </c>
      <c r="D117" s="24">
        <f t="shared" si="1"/>
        <v>2440921.33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1522208.58</v>
      </c>
      <c r="D119" s="24">
        <f t="shared" si="1"/>
        <v>1522208.58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2510879.02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2807702.68</v>
      </c>
    </row>
    <row r="15" spans="1:5" x14ac:dyDescent="0.2">
      <c r="A15" s="33">
        <v>3220</v>
      </c>
      <c r="B15" s="29" t="s">
        <v>468</v>
      </c>
      <c r="C15" s="34">
        <v>10715090.119999999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3140375.16</v>
      </c>
      <c r="D9" s="34">
        <v>2011302.72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573087.41</v>
      </c>
      <c r="D11" s="34">
        <v>558656.32999999996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3713462.5700000003</v>
      </c>
      <c r="D15" s="133">
        <f>SUM(D8:D14)</f>
        <v>2569959.0499999998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1000688.27</v>
      </c>
      <c r="D20" s="133">
        <f>SUM(D21:D27)</f>
        <v>1000688.27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1000688.27</v>
      </c>
      <c r="D25" s="130">
        <v>1000688.27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1000688.27</v>
      </c>
      <c r="D38" s="133">
        <f>D20+D28+D37</f>
        <v>1000688.27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2807702.68</v>
      </c>
      <c r="D42" s="133">
        <v>35198.92</v>
      </c>
    </row>
    <row r="43" spans="1:5" x14ac:dyDescent="0.2">
      <c r="A43" s="129"/>
      <c r="B43" s="134" t="s">
        <v>616</v>
      </c>
      <c r="C43" s="133">
        <f>C46+C58+C86+C89+C44</f>
        <v>32825.22</v>
      </c>
      <c r="D43" s="133">
        <f>D46+D58+D86+D89+D44</f>
        <v>595202.11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595202.12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595202.12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70424.13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512585.11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12192.88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32825.22</v>
      </c>
      <c r="D89" s="133">
        <f>SUM(D90:D94)</f>
        <v>-0.01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24732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8093.22</v>
      </c>
      <c r="D92" s="130">
        <v>-0.01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0</v>
      </c>
      <c r="D104" s="153">
        <f>+D105+D107</f>
        <v>-0.01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-0.01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-0.01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2840527.9000000004</v>
      </c>
      <c r="D117" s="133">
        <f>D42+D43+D95-D101-D104</f>
        <v>630401.04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2024-04-30T22:55:41Z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